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195" windowHeight="9720" activeTab="4"/>
  </bookViews>
  <sheets>
    <sheet name="LIGHT" sheetId="1" r:id="rId1"/>
    <sheet name="HEAVY" sheetId="2" r:id="rId2"/>
    <sheet name="Equipment" sheetId="3" r:id="rId3"/>
    <sheet name="RESULTS" sheetId="4" r:id="rId4"/>
    <sheet name="Agg Winner" sheetId="5" r:id="rId5"/>
  </sheets>
  <definedNames>
    <definedName name="_xlnm.Print_Area" localSheetId="2">'Equipment'!$A$38:$L$66</definedName>
    <definedName name="_xlnm.Print_Area" localSheetId="1">'HEAVY'!$A$43:$R$45</definedName>
    <definedName name="_xlnm.Print_Area" localSheetId="0">'LIGHT'!$A$35:$R$49</definedName>
  </definedNames>
  <calcPr fullCalcOnLoad="1"/>
</workbook>
</file>

<file path=xl/sharedStrings.xml><?xml version="1.0" encoding="utf-8"?>
<sst xmlns="http://schemas.openxmlformats.org/spreadsheetml/2006/main" count="1469" uniqueCount="198">
  <si>
    <t>NAME</t>
  </si>
  <si>
    <t>R</t>
  </si>
  <si>
    <t>B</t>
  </si>
  <si>
    <t>GROUP</t>
  </si>
  <si>
    <t>SCORE</t>
  </si>
  <si>
    <t>TARGET 1</t>
  </si>
  <si>
    <t>TARGET 2</t>
  </si>
  <si>
    <t>TARGET 3</t>
  </si>
  <si>
    <t>TARGET 4</t>
  </si>
  <si>
    <t>MATCH AGG</t>
  </si>
  <si>
    <t>RANK</t>
  </si>
  <si>
    <t>IBS</t>
  </si>
  <si>
    <t>M/F</t>
  </si>
  <si>
    <t>Agg</t>
  </si>
  <si>
    <t>Winner</t>
  </si>
  <si>
    <t>HEAVY GUN</t>
  </si>
  <si>
    <t>Piedmont Gun Club 600 Yard - June 8, 2013</t>
  </si>
  <si>
    <t>Name</t>
  </si>
  <si>
    <t>Caliber</t>
  </si>
  <si>
    <t>Action</t>
  </si>
  <si>
    <t>Barrel</t>
  </si>
  <si>
    <t>Gunsmith</t>
  </si>
  <si>
    <t>Stock</t>
  </si>
  <si>
    <t>Scope</t>
  </si>
  <si>
    <t>Power</t>
  </si>
  <si>
    <t>Powder</t>
  </si>
  <si>
    <t>Bullet</t>
  </si>
  <si>
    <t>Weight</t>
  </si>
  <si>
    <t>Primer</t>
  </si>
  <si>
    <t>Ben Yarboro</t>
  </si>
  <si>
    <t>6BRX</t>
  </si>
  <si>
    <t>BAT</t>
  </si>
  <si>
    <t>Krieger</t>
  </si>
  <si>
    <t>M.Davis</t>
  </si>
  <si>
    <t>McMillan</t>
  </si>
  <si>
    <t>Leupold</t>
  </si>
  <si>
    <t>Varget</t>
  </si>
  <si>
    <t>Berger</t>
  </si>
  <si>
    <t>Bill Guynn</t>
  </si>
  <si>
    <t>6MM</t>
  </si>
  <si>
    <t>Stolle</t>
  </si>
  <si>
    <t>DeSimone</t>
  </si>
  <si>
    <t>Sightron</t>
  </si>
  <si>
    <t>10x50</t>
  </si>
  <si>
    <t>CCI</t>
  </si>
  <si>
    <t>Buster Long</t>
  </si>
  <si>
    <t>G.Williams</t>
  </si>
  <si>
    <t>NF</t>
  </si>
  <si>
    <t>12X42</t>
  </si>
  <si>
    <t>FED</t>
  </si>
  <si>
    <t>Chad Jenkins</t>
  </si>
  <si>
    <t>6BR</t>
  </si>
  <si>
    <t>Davis/Coffey</t>
  </si>
  <si>
    <t>ST-1000</t>
  </si>
  <si>
    <t>Charles Bass</t>
  </si>
  <si>
    <t>Baity</t>
  </si>
  <si>
    <t>ST1000</t>
  </si>
  <si>
    <t>Sierra</t>
  </si>
  <si>
    <t>Rem</t>
  </si>
  <si>
    <t>Hall</t>
  </si>
  <si>
    <t>Spencer</t>
  </si>
  <si>
    <t xml:space="preserve"> </t>
  </si>
  <si>
    <t>Dwight Purser ®</t>
  </si>
  <si>
    <t>6Dasher</t>
  </si>
  <si>
    <t>Isenhour</t>
  </si>
  <si>
    <t>H4895</t>
  </si>
  <si>
    <t>CCI450</t>
  </si>
  <si>
    <t>Eric Wilson</t>
  </si>
  <si>
    <t>Tracker</t>
  </si>
  <si>
    <t>Frank Owensby</t>
  </si>
  <si>
    <t>BRUX</t>
  </si>
  <si>
    <t>Shehane</t>
  </si>
  <si>
    <t>IMR4007</t>
  </si>
  <si>
    <t>Gary Bryant</t>
  </si>
  <si>
    <t>6mm</t>
  </si>
  <si>
    <t>Broughton</t>
  </si>
  <si>
    <t>Coffey</t>
  </si>
  <si>
    <t>Harold Wilson</t>
  </si>
  <si>
    <t>6XC</t>
  </si>
  <si>
    <t>Lowman</t>
  </si>
  <si>
    <t>RL-17</t>
  </si>
  <si>
    <t>James Coffey</t>
  </si>
  <si>
    <t>22Grendel</t>
  </si>
  <si>
    <t>Viper</t>
  </si>
  <si>
    <t>Douglas</t>
  </si>
  <si>
    <t>8208XBR</t>
  </si>
  <si>
    <t>205m</t>
  </si>
  <si>
    <t>Jeff Godfrey</t>
  </si>
  <si>
    <t>Jim McGinniss</t>
  </si>
  <si>
    <t>Joey Combs</t>
  </si>
  <si>
    <t>RL-15</t>
  </si>
  <si>
    <t>105hy</t>
  </si>
  <si>
    <t>Junior Frye</t>
  </si>
  <si>
    <t>Bartlein</t>
  </si>
  <si>
    <t>T.Leanard</t>
  </si>
  <si>
    <t>10X50</t>
  </si>
  <si>
    <t>Kerwin Overman ®</t>
  </si>
  <si>
    <t>Larry Isenhour</t>
  </si>
  <si>
    <t>8208xbr</t>
  </si>
  <si>
    <t>Mike Coffey</t>
  </si>
  <si>
    <t xml:space="preserve">6BR </t>
  </si>
  <si>
    <t>XP-100</t>
  </si>
  <si>
    <t>Paul Isenhour</t>
  </si>
  <si>
    <t>108bt</t>
  </si>
  <si>
    <t>Wagner</t>
  </si>
  <si>
    <t>March</t>
  </si>
  <si>
    <t>Randy Peele</t>
  </si>
  <si>
    <t>Ray Lowman</t>
  </si>
  <si>
    <t>Lawton</t>
  </si>
  <si>
    <t>Brux</t>
  </si>
  <si>
    <t>Richard DeSimone</t>
  </si>
  <si>
    <t>Beyers</t>
  </si>
  <si>
    <t>Rodney Wagner</t>
  </si>
  <si>
    <t>Samuel Hall</t>
  </si>
  <si>
    <t>CCI-450</t>
  </si>
  <si>
    <t>Shannon Lowman</t>
  </si>
  <si>
    <t>S.Lowman</t>
  </si>
  <si>
    <t>Steve Jordan</t>
  </si>
  <si>
    <t>Thomas Parker</t>
  </si>
  <si>
    <t>IMR4064</t>
  </si>
  <si>
    <t>Kelbly</t>
  </si>
  <si>
    <t>PIEDMONT GUN CLUB EQUIPMENT LIST 600 YARD - LIGHT GUN - June 8, 2013</t>
  </si>
  <si>
    <t>PIEDMONT GUN CLUB EQUIPMENT LIST 600 YARD - HEAVY GUN - June 8, 2013</t>
  </si>
  <si>
    <t>Y</t>
  </si>
  <si>
    <t>M</t>
  </si>
  <si>
    <t>Kerwin Overman</t>
  </si>
  <si>
    <t xml:space="preserve">Bill Guynn </t>
  </si>
  <si>
    <t>Dwight Purser</t>
  </si>
  <si>
    <t xml:space="preserve">Mike Coffey </t>
  </si>
  <si>
    <t>John Geschwilm</t>
  </si>
  <si>
    <t>Ray Staley</t>
  </si>
  <si>
    <t>Larry Jones</t>
  </si>
  <si>
    <t>Mike Hanes</t>
  </si>
  <si>
    <t xml:space="preserve">James Coffey </t>
  </si>
  <si>
    <t>Ronnie Davis</t>
  </si>
  <si>
    <t>Wayne Johnston</t>
  </si>
  <si>
    <t>N</t>
  </si>
  <si>
    <t>Steve Worley</t>
  </si>
  <si>
    <t>LIGHT GUN</t>
  </si>
  <si>
    <t>Ken Rhyne</t>
  </si>
  <si>
    <t>BenchMark</t>
  </si>
  <si>
    <t>Bat</t>
  </si>
  <si>
    <t>H.Rivers</t>
  </si>
  <si>
    <t>8-42X</t>
  </si>
  <si>
    <t>Sendj</t>
  </si>
  <si>
    <t>D2</t>
  </si>
  <si>
    <t>Larry E. Jones</t>
  </si>
  <si>
    <t>Win</t>
  </si>
  <si>
    <t>Pendergraft</t>
  </si>
  <si>
    <t>Jones</t>
  </si>
  <si>
    <t>BIC-2</t>
  </si>
  <si>
    <t>J.B.</t>
  </si>
  <si>
    <t>10-42X</t>
  </si>
  <si>
    <t>12-42X</t>
  </si>
  <si>
    <t>Williams</t>
  </si>
  <si>
    <t>105VLD</t>
  </si>
  <si>
    <t>10-50x</t>
  </si>
  <si>
    <t>CCIBR2</t>
  </si>
  <si>
    <t>Lilja</t>
  </si>
  <si>
    <t>5-50X</t>
  </si>
  <si>
    <t>BR-4</t>
  </si>
  <si>
    <t>HY</t>
  </si>
  <si>
    <t>Brooks</t>
  </si>
  <si>
    <t>8-25X</t>
  </si>
  <si>
    <t>Bryant</t>
  </si>
  <si>
    <t>Bowers</t>
  </si>
  <si>
    <t>HALL</t>
  </si>
  <si>
    <t>Rhyne/Spencer</t>
  </si>
  <si>
    <t>Leanord/Coffey</t>
  </si>
  <si>
    <t>18-40X</t>
  </si>
  <si>
    <t>Wliddin</t>
  </si>
  <si>
    <t>10-60x</t>
  </si>
  <si>
    <t>4831sc</t>
  </si>
  <si>
    <t>S-B</t>
  </si>
  <si>
    <t>Jimmy Norman ®</t>
  </si>
  <si>
    <t xml:space="preserve">Rhyne </t>
  </si>
  <si>
    <t>MBR</t>
  </si>
  <si>
    <t>LAUPA</t>
  </si>
  <si>
    <t>K&amp;P</t>
  </si>
  <si>
    <t>RockCreek</t>
  </si>
  <si>
    <t>WOLF</t>
  </si>
  <si>
    <t>McGinniss</t>
  </si>
  <si>
    <t>T-1</t>
  </si>
  <si>
    <t>T-2</t>
  </si>
  <si>
    <t>T-3</t>
  </si>
  <si>
    <t>T-4</t>
  </si>
  <si>
    <t>AGG</t>
  </si>
  <si>
    <t xml:space="preserve"> AGG</t>
  </si>
  <si>
    <t>Points</t>
  </si>
  <si>
    <t>DNQ</t>
  </si>
  <si>
    <t>X</t>
  </si>
  <si>
    <t>Heavy Gun Agg Winner</t>
  </si>
  <si>
    <t>LG AGG</t>
  </si>
  <si>
    <t>HG AGG</t>
  </si>
  <si>
    <t>2GUN AGG</t>
  </si>
  <si>
    <t>Light Gun Agg Winner</t>
  </si>
  <si>
    <t xml:space="preserve">Two Gun Agg Winner </t>
  </si>
  <si>
    <t xml:space="preserve"> Samuel Hall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</si>
</sst>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0"/>
      <color indexed="63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64" fontId="22" fillId="0" borderId="0" xfId="0" applyNumberFormat="1" applyFont="1" applyAlignment="1">
      <alignment/>
    </xf>
    <xf numFmtId="0" fontId="0" fillId="0" borderId="0" xfId="0" applyFont="1" applyAlignment="1">
      <alignment/>
    </xf>
    <xf numFmtId="164" fontId="23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0" xfId="0" applyFont="1" applyAlignment="1">
      <alignment/>
    </xf>
    <xf numFmtId="0" fontId="0" fillId="24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 horizontal="left"/>
    </xf>
    <xf numFmtId="0" fontId="0" fillId="25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0" fillId="16" borderId="10" xfId="0" applyFill="1" applyBorder="1" applyAlignment="1">
      <alignment/>
    </xf>
    <xf numFmtId="164" fontId="0" fillId="16" borderId="10" xfId="0" applyNumberFormat="1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25" borderId="10" xfId="0" applyFill="1" applyBorder="1" applyAlignment="1">
      <alignment/>
    </xf>
    <xf numFmtId="0" fontId="0" fillId="25" borderId="10" xfId="0" applyFont="1" applyFill="1" applyBorder="1" applyAlignment="1">
      <alignment/>
    </xf>
    <xf numFmtId="0" fontId="0" fillId="22" borderId="0" xfId="0" applyFill="1" applyAlignment="1">
      <alignment/>
    </xf>
    <xf numFmtId="0" fontId="2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0" fillId="20" borderId="10" xfId="0" applyFont="1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20" borderId="0" xfId="0" applyFill="1" applyAlignment="1">
      <alignment horizontal="center"/>
    </xf>
    <xf numFmtId="0" fontId="0" fillId="20" borderId="0" xfId="0" applyFont="1" applyFill="1" applyAlignment="1">
      <alignment horizontal="center"/>
    </xf>
    <xf numFmtId="0" fontId="0" fillId="21" borderId="0" xfId="0" applyFill="1" applyAlignment="1">
      <alignment horizontal="center"/>
    </xf>
    <xf numFmtId="0" fontId="0" fillId="21" borderId="0" xfId="0" applyFont="1" applyFill="1" applyAlignment="1">
      <alignment horizontal="center"/>
    </xf>
    <xf numFmtId="0" fontId="2" fillId="26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97"/>
  <sheetViews>
    <sheetView zoomScalePageLayoutView="0" workbookViewId="0" topLeftCell="A1">
      <selection activeCell="A1" sqref="A1:R1"/>
    </sheetView>
  </sheetViews>
  <sheetFormatPr defaultColWidth="9.140625" defaultRowHeight="12.75"/>
  <cols>
    <col min="1" max="1" width="2.421875" style="0" bestFit="1" customWidth="1"/>
    <col min="2" max="2" width="3.28125" style="0" bestFit="1" customWidth="1"/>
    <col min="3" max="4" width="3.140625" style="0" customWidth="1"/>
    <col min="5" max="5" width="21.421875" style="0" customWidth="1"/>
    <col min="6" max="6" width="6.57421875" style="0" customWidth="1"/>
    <col min="7" max="7" width="6.7109375" style="0" customWidth="1"/>
    <col min="8" max="8" width="6.57421875" style="0" customWidth="1"/>
    <col min="9" max="9" width="6.7109375" style="0" customWidth="1"/>
    <col min="10" max="10" width="6.421875" style="0" customWidth="1"/>
    <col min="11" max="11" width="6.8515625" style="0" customWidth="1"/>
    <col min="12" max="12" width="6.57421875" style="0" customWidth="1"/>
    <col min="13" max="13" width="6.7109375" style="0" customWidth="1"/>
    <col min="14" max="14" width="7.421875" style="0" bestFit="1" customWidth="1"/>
    <col min="15" max="15" width="8.28125" style="0" bestFit="1" customWidth="1"/>
    <col min="16" max="16" width="6.8515625" style="0" customWidth="1"/>
    <col min="17" max="17" width="6.7109375" style="0" customWidth="1"/>
    <col min="18" max="18" width="7.57421875" style="0" bestFit="1" customWidth="1"/>
    <col min="19" max="19" width="10.7109375" style="0" hidden="1" customWidth="1"/>
  </cols>
  <sheetData>
    <row r="1" spans="1:18" s="31" customFormat="1" ht="14.25" customHeight="1" thickBot="1">
      <c r="A1" s="69" t="s">
        <v>16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1"/>
    </row>
    <row r="2" spans="1:18" s="31" customFormat="1" ht="14.25" customHeight="1" thickBot="1">
      <c r="A2" s="69" t="s">
        <v>138</v>
      </c>
      <c r="B2" s="70"/>
      <c r="C2" s="70"/>
      <c r="D2" s="70"/>
      <c r="E2" s="71"/>
      <c r="F2" s="69" t="s">
        <v>5</v>
      </c>
      <c r="G2" s="71"/>
      <c r="H2" s="69" t="s">
        <v>6</v>
      </c>
      <c r="I2" s="71"/>
      <c r="J2" s="69" t="s">
        <v>7</v>
      </c>
      <c r="K2" s="71"/>
      <c r="L2" s="72" t="s">
        <v>8</v>
      </c>
      <c r="M2" s="73"/>
      <c r="N2" s="69" t="s">
        <v>9</v>
      </c>
      <c r="O2" s="71"/>
      <c r="P2" s="34" t="s">
        <v>10</v>
      </c>
      <c r="Q2" s="35" t="s">
        <v>10</v>
      </c>
      <c r="R2" s="24" t="s">
        <v>13</v>
      </c>
    </row>
    <row r="3" spans="1:18" s="31" customFormat="1" ht="14.25" customHeight="1" thickBot="1">
      <c r="A3" s="17" t="s">
        <v>1</v>
      </c>
      <c r="B3" s="17" t="s">
        <v>2</v>
      </c>
      <c r="C3" s="17" t="s">
        <v>11</v>
      </c>
      <c r="D3" s="17" t="s">
        <v>12</v>
      </c>
      <c r="E3" s="17" t="s">
        <v>0</v>
      </c>
      <c r="F3" s="17" t="s">
        <v>4</v>
      </c>
      <c r="G3" s="17" t="s">
        <v>3</v>
      </c>
      <c r="H3" s="17" t="s">
        <v>4</v>
      </c>
      <c r="I3" s="17" t="s">
        <v>3</v>
      </c>
      <c r="J3" s="17" t="s">
        <v>4</v>
      </c>
      <c r="K3" s="17" t="s">
        <v>3</v>
      </c>
      <c r="L3" s="17" t="s">
        <v>4</v>
      </c>
      <c r="M3" s="17" t="s">
        <v>3</v>
      </c>
      <c r="N3" s="17" t="s">
        <v>4</v>
      </c>
      <c r="O3" s="17" t="s">
        <v>3</v>
      </c>
      <c r="P3" s="36" t="s">
        <v>4</v>
      </c>
      <c r="Q3" s="37" t="s">
        <v>3</v>
      </c>
      <c r="R3" s="26" t="s">
        <v>14</v>
      </c>
    </row>
    <row r="4" spans="1:20" s="31" customFormat="1" ht="13.5" thickBot="1">
      <c r="A4" s="5">
        <v>1</v>
      </c>
      <c r="B4" s="6">
        <v>1</v>
      </c>
      <c r="C4" s="6" t="s">
        <v>123</v>
      </c>
      <c r="D4" s="6" t="s">
        <v>124</v>
      </c>
      <c r="E4" s="7" t="s">
        <v>62</v>
      </c>
      <c r="F4" s="6">
        <v>45</v>
      </c>
      <c r="G4" s="6">
        <v>2.964</v>
      </c>
      <c r="H4" s="6">
        <v>47</v>
      </c>
      <c r="I4" s="6">
        <v>2.729</v>
      </c>
      <c r="J4" s="6">
        <v>41</v>
      </c>
      <c r="K4" s="6">
        <v>4.219</v>
      </c>
      <c r="L4" s="6">
        <v>40</v>
      </c>
      <c r="M4" s="6">
        <v>3.899</v>
      </c>
      <c r="N4" s="18">
        <f>AVERAGE(F4+H4+J4+L4)</f>
        <v>173</v>
      </c>
      <c r="O4" s="20">
        <f>AVERAGE(G4+I4+K4+M4)/4</f>
        <v>3.45275</v>
      </c>
      <c r="P4" s="21">
        <f>RANK(S4,$S$4:$S$104,0)+COUNTIF($S$4:S4,S4)-1</f>
        <v>15</v>
      </c>
      <c r="Q4" s="23">
        <f>RANK(O4,$O$4:$O$104,1)+COUNTIF($O$4:O4,O4)-1</f>
        <v>16</v>
      </c>
      <c r="R4" s="21">
        <f>AVERAGE(P4+Q4)</f>
        <v>31</v>
      </c>
      <c r="S4" s="32">
        <f>N4-O4</f>
        <v>169.54725</v>
      </c>
      <c r="T4" s="21"/>
    </row>
    <row r="5" spans="1:20" s="31" customFormat="1" ht="13.5" thickBot="1">
      <c r="A5" s="9">
        <v>1</v>
      </c>
      <c r="B5" s="1">
        <v>2</v>
      </c>
      <c r="C5" s="1" t="s">
        <v>123</v>
      </c>
      <c r="D5" s="1" t="s">
        <v>124</v>
      </c>
      <c r="E5" s="2" t="s">
        <v>102</v>
      </c>
      <c r="F5" s="1">
        <v>48</v>
      </c>
      <c r="G5" s="1">
        <v>3.521</v>
      </c>
      <c r="H5" s="1">
        <v>47</v>
      </c>
      <c r="I5" s="1">
        <v>2.25</v>
      </c>
      <c r="J5" s="1">
        <v>42</v>
      </c>
      <c r="K5" s="1">
        <v>4.054</v>
      </c>
      <c r="L5" s="1">
        <v>39</v>
      </c>
      <c r="M5" s="1">
        <v>4.549</v>
      </c>
      <c r="N5" s="18">
        <f aca="true" t="shared" si="0" ref="N5:N67">AVERAGE(F5+H5+J5+L5)</f>
        <v>176</v>
      </c>
      <c r="O5" s="20">
        <f aca="true" t="shared" si="1" ref="O5:O67">AVERAGE(G5+I5+K5+M5)/4</f>
        <v>3.5934999999999997</v>
      </c>
      <c r="P5" s="21">
        <f>RANK(S5,$S$4:$S$104,0)+COUNTIF($S$4:S5,S5)-1</f>
        <v>11</v>
      </c>
      <c r="Q5" s="23">
        <f>RANK(O5,$O$4:$O$104,1)+COUNTIF($O$4:O5,O5)-1</f>
        <v>18</v>
      </c>
      <c r="R5" s="25">
        <f aca="true" t="shared" si="2" ref="R5:R67">AVERAGE(P5+Q5)</f>
        <v>29</v>
      </c>
      <c r="S5" s="32">
        <f aca="true" t="shared" si="3" ref="S5:S67">N5-O5</f>
        <v>172.4065</v>
      </c>
      <c r="T5" s="33"/>
    </row>
    <row r="6" spans="1:20" s="31" customFormat="1" ht="13.5" thickBot="1">
      <c r="A6" s="9">
        <v>1</v>
      </c>
      <c r="B6" s="1">
        <v>3</v>
      </c>
      <c r="C6" s="1" t="s">
        <v>123</v>
      </c>
      <c r="D6" s="1" t="s">
        <v>124</v>
      </c>
      <c r="E6" s="2" t="s">
        <v>115</v>
      </c>
      <c r="F6" s="1">
        <v>45</v>
      </c>
      <c r="G6" s="1">
        <v>2.74</v>
      </c>
      <c r="H6" s="1">
        <v>44</v>
      </c>
      <c r="I6" s="1">
        <v>4.11</v>
      </c>
      <c r="J6" s="1">
        <v>42</v>
      </c>
      <c r="K6" s="1">
        <v>3.049</v>
      </c>
      <c r="L6" s="1">
        <v>45</v>
      </c>
      <c r="M6" s="1">
        <v>3.095</v>
      </c>
      <c r="N6" s="18">
        <f t="shared" si="0"/>
        <v>176</v>
      </c>
      <c r="O6" s="20">
        <f t="shared" si="1"/>
        <v>3.2485000000000004</v>
      </c>
      <c r="P6" s="21">
        <f>RANK(S6,$S$4:$S$104,0)+COUNTIF($S$4:S6,S6)-1</f>
        <v>10</v>
      </c>
      <c r="Q6" s="23">
        <f>RANK(O6,$O$4:$O$104,1)+COUNTIF($O$4:O6,O6)-1</f>
        <v>13</v>
      </c>
      <c r="R6" s="25">
        <f t="shared" si="2"/>
        <v>23</v>
      </c>
      <c r="S6" s="32">
        <f t="shared" si="3"/>
        <v>172.7515</v>
      </c>
      <c r="T6" s="33"/>
    </row>
    <row r="7" spans="1:20" s="31" customFormat="1" ht="13.5" thickBot="1">
      <c r="A7" s="9">
        <v>1</v>
      </c>
      <c r="B7" s="1">
        <v>4</v>
      </c>
      <c r="C7" s="1" t="s">
        <v>123</v>
      </c>
      <c r="D7" s="1" t="s">
        <v>124</v>
      </c>
      <c r="E7" s="2" t="s">
        <v>99</v>
      </c>
      <c r="F7" s="1">
        <v>47</v>
      </c>
      <c r="G7" s="1">
        <v>2.114</v>
      </c>
      <c r="H7" s="1">
        <v>42</v>
      </c>
      <c r="I7" s="1">
        <v>5.074</v>
      </c>
      <c r="J7" s="1">
        <v>0</v>
      </c>
      <c r="K7" s="1">
        <v>999</v>
      </c>
      <c r="L7" s="1">
        <v>0</v>
      </c>
      <c r="M7" s="1">
        <v>999</v>
      </c>
      <c r="N7" s="18">
        <f t="shared" si="0"/>
        <v>89</v>
      </c>
      <c r="O7" s="20">
        <f t="shared" si="1"/>
        <v>501.297</v>
      </c>
      <c r="P7" s="21">
        <f>RANK(S7,$S$4:$S$104,0)+COUNTIF($S$4:S7,S7)-1</f>
        <v>35</v>
      </c>
      <c r="Q7" s="23">
        <f>RANK(O7,$O$4:$O$104,1)+COUNTIF($O$4:O7,O7)-1</f>
        <v>35</v>
      </c>
      <c r="R7" s="25">
        <f t="shared" si="2"/>
        <v>70</v>
      </c>
      <c r="S7" s="32">
        <f t="shared" si="3"/>
        <v>-412.297</v>
      </c>
      <c r="T7" s="33"/>
    </row>
    <row r="8" spans="1:20" s="31" customFormat="1" ht="13.5" thickBot="1">
      <c r="A8" s="9">
        <v>1</v>
      </c>
      <c r="B8" s="1">
        <v>5</v>
      </c>
      <c r="C8" s="1" t="s">
        <v>123</v>
      </c>
      <c r="D8" s="1" t="s">
        <v>124</v>
      </c>
      <c r="E8" s="2" t="s">
        <v>29</v>
      </c>
      <c r="F8" s="1">
        <v>38</v>
      </c>
      <c r="G8" s="1">
        <v>2.229</v>
      </c>
      <c r="H8" s="1">
        <v>45</v>
      </c>
      <c r="I8" s="1">
        <v>2.371</v>
      </c>
      <c r="J8" s="1">
        <v>45</v>
      </c>
      <c r="K8" s="1">
        <v>1.863</v>
      </c>
      <c r="L8" s="1">
        <v>46</v>
      </c>
      <c r="M8" s="1">
        <v>5.28</v>
      </c>
      <c r="N8" s="18">
        <f t="shared" si="0"/>
        <v>174</v>
      </c>
      <c r="O8" s="20">
        <f t="shared" si="1"/>
        <v>2.9357499999999996</v>
      </c>
      <c r="P8" s="21">
        <f>RANK(S8,$S$4:$S$104,0)+COUNTIF($S$4:S8,S8)-1</f>
        <v>13</v>
      </c>
      <c r="Q8" s="23">
        <f>RANK(O8,$O$4:$O$104,1)+COUNTIF($O$4:O8,O8)-1</f>
        <v>9</v>
      </c>
      <c r="R8" s="25">
        <f t="shared" si="2"/>
        <v>22</v>
      </c>
      <c r="S8" s="32">
        <f t="shared" si="3"/>
        <v>171.06425</v>
      </c>
      <c r="T8" s="33"/>
    </row>
    <row r="9" spans="1:20" s="31" customFormat="1" ht="13.5" thickBot="1">
      <c r="A9" s="9">
        <v>1</v>
      </c>
      <c r="B9" s="1">
        <v>6</v>
      </c>
      <c r="C9" s="1" t="s">
        <v>123</v>
      </c>
      <c r="D9" s="1" t="s">
        <v>124</v>
      </c>
      <c r="E9" s="2" t="s">
        <v>87</v>
      </c>
      <c r="F9" s="1">
        <v>42</v>
      </c>
      <c r="G9" s="1">
        <v>2.346</v>
      </c>
      <c r="H9" s="1">
        <v>47</v>
      </c>
      <c r="I9" s="1">
        <v>2.641</v>
      </c>
      <c r="J9" s="1">
        <v>44</v>
      </c>
      <c r="K9" s="1">
        <v>3.217</v>
      </c>
      <c r="L9" s="1">
        <v>44</v>
      </c>
      <c r="M9" s="1">
        <v>2.726</v>
      </c>
      <c r="N9" s="18">
        <f t="shared" si="0"/>
        <v>177</v>
      </c>
      <c r="O9" s="20">
        <f t="shared" si="1"/>
        <v>2.7325</v>
      </c>
      <c r="P9" s="21">
        <f>RANK(S9,$S$4:$S$104,0)+COUNTIF($S$4:S9,S9)-1</f>
        <v>8</v>
      </c>
      <c r="Q9" s="23">
        <f>RANK(O9,$O$4:$O$104,1)+COUNTIF($O$4:O9,O9)-1</f>
        <v>6</v>
      </c>
      <c r="R9" s="25">
        <f t="shared" si="2"/>
        <v>14</v>
      </c>
      <c r="S9" s="32">
        <f t="shared" si="3"/>
        <v>174.2675</v>
      </c>
      <c r="T9" s="33"/>
    </row>
    <row r="10" spans="1:20" s="31" customFormat="1" ht="13.5" thickBot="1">
      <c r="A10" s="9">
        <v>1</v>
      </c>
      <c r="B10" s="1">
        <v>7</v>
      </c>
      <c r="C10" s="1" t="s">
        <v>123</v>
      </c>
      <c r="D10" s="1" t="s">
        <v>124</v>
      </c>
      <c r="E10" s="2" t="s">
        <v>129</v>
      </c>
      <c r="F10" s="1">
        <v>48</v>
      </c>
      <c r="G10" s="1">
        <v>3.465</v>
      </c>
      <c r="H10" s="1">
        <v>43</v>
      </c>
      <c r="I10" s="1">
        <v>2.815</v>
      </c>
      <c r="J10" s="1">
        <v>34</v>
      </c>
      <c r="K10" s="1">
        <v>6.582</v>
      </c>
      <c r="L10" s="1">
        <v>44</v>
      </c>
      <c r="M10" s="1">
        <v>3.206</v>
      </c>
      <c r="N10" s="18">
        <f t="shared" si="0"/>
        <v>169</v>
      </c>
      <c r="O10" s="20">
        <f t="shared" si="1"/>
        <v>4.0169999999999995</v>
      </c>
      <c r="P10" s="21">
        <f>RANK(S10,$S$4:$S$104,0)+COUNTIF($S$4:S10,S10)-1</f>
        <v>18</v>
      </c>
      <c r="Q10" s="23">
        <f>RANK(O10,$O$4:$O$104,1)+COUNTIF($O$4:O10,O10)-1</f>
        <v>23</v>
      </c>
      <c r="R10" s="25">
        <f t="shared" si="2"/>
        <v>41</v>
      </c>
      <c r="S10" s="32">
        <f t="shared" si="3"/>
        <v>164.983</v>
      </c>
      <c r="T10" s="33"/>
    </row>
    <row r="11" spans="1:20" s="31" customFormat="1" ht="13.5" thickBot="1">
      <c r="A11" s="9">
        <v>1</v>
      </c>
      <c r="B11" s="1">
        <v>8</v>
      </c>
      <c r="C11" s="1" t="s">
        <v>123</v>
      </c>
      <c r="D11" s="1" t="s">
        <v>124</v>
      </c>
      <c r="E11" s="2" t="s">
        <v>107</v>
      </c>
      <c r="F11" s="1">
        <v>40</v>
      </c>
      <c r="G11" s="1">
        <v>4.902</v>
      </c>
      <c r="H11" s="1">
        <v>37</v>
      </c>
      <c r="I11" s="1">
        <v>3.74</v>
      </c>
      <c r="J11" s="1">
        <v>42</v>
      </c>
      <c r="K11" s="1">
        <v>3.576</v>
      </c>
      <c r="L11" s="1">
        <v>37</v>
      </c>
      <c r="M11" s="1">
        <v>4.767</v>
      </c>
      <c r="N11" s="18">
        <f t="shared" si="0"/>
        <v>156</v>
      </c>
      <c r="O11" s="20">
        <f t="shared" si="1"/>
        <v>4.24625</v>
      </c>
      <c r="P11" s="21">
        <f>RANK(S11,$S$4:$S$104,0)+COUNTIF($S$4:S11,S11)-1</f>
        <v>30</v>
      </c>
      <c r="Q11" s="23">
        <f>RANK(O11,$O$4:$O$104,1)+COUNTIF($O$4:O11,O11)-1</f>
        <v>27</v>
      </c>
      <c r="R11" s="25">
        <f t="shared" si="2"/>
        <v>57</v>
      </c>
      <c r="S11" s="32">
        <f t="shared" si="3"/>
        <v>151.75375</v>
      </c>
      <c r="T11" s="33"/>
    </row>
    <row r="12" spans="1:20" s="31" customFormat="1" ht="13.5" thickBot="1">
      <c r="A12" s="9">
        <v>1</v>
      </c>
      <c r="B12" s="1">
        <v>9</v>
      </c>
      <c r="C12" s="1" t="s">
        <v>123</v>
      </c>
      <c r="D12" s="1" t="s">
        <v>124</v>
      </c>
      <c r="E12" s="2" t="s">
        <v>130</v>
      </c>
      <c r="F12" s="1">
        <v>50</v>
      </c>
      <c r="G12" s="1">
        <v>1.679</v>
      </c>
      <c r="H12" s="1">
        <v>47</v>
      </c>
      <c r="I12" s="1">
        <v>3.268</v>
      </c>
      <c r="J12" s="1">
        <v>46</v>
      </c>
      <c r="K12" s="1">
        <v>3.033</v>
      </c>
      <c r="L12" s="1">
        <v>36</v>
      </c>
      <c r="M12" s="1">
        <v>3.514</v>
      </c>
      <c r="N12" s="18">
        <f t="shared" si="0"/>
        <v>179</v>
      </c>
      <c r="O12" s="20">
        <f t="shared" si="1"/>
        <v>2.8735</v>
      </c>
      <c r="P12" s="21">
        <f>RANK(S12,$S$4:$S$104,0)+COUNTIF($S$4:S12,S12)-1</f>
        <v>6</v>
      </c>
      <c r="Q12" s="23">
        <f>RANK(O12,$O$4:$O$104,1)+COUNTIF($O$4:O12,O12)-1</f>
        <v>8</v>
      </c>
      <c r="R12" s="25">
        <f t="shared" si="2"/>
        <v>14</v>
      </c>
      <c r="S12" s="32">
        <f t="shared" si="3"/>
        <v>176.1265</v>
      </c>
      <c r="T12" s="33"/>
    </row>
    <row r="13" spans="1:20" s="31" customFormat="1" ht="13.5" thickBot="1">
      <c r="A13" s="9">
        <v>1</v>
      </c>
      <c r="B13" s="1">
        <v>10</v>
      </c>
      <c r="C13" s="1" t="s">
        <v>123</v>
      </c>
      <c r="D13" s="1" t="s">
        <v>124</v>
      </c>
      <c r="E13" s="2" t="s">
        <v>131</v>
      </c>
      <c r="F13" s="1">
        <v>46</v>
      </c>
      <c r="G13" s="1">
        <v>2.663</v>
      </c>
      <c r="H13" s="1">
        <v>40</v>
      </c>
      <c r="I13" s="1">
        <v>3.921</v>
      </c>
      <c r="J13" s="1">
        <v>36</v>
      </c>
      <c r="K13" s="1">
        <v>5.207</v>
      </c>
      <c r="L13" s="1">
        <v>39</v>
      </c>
      <c r="M13" s="1">
        <v>4.444</v>
      </c>
      <c r="N13" s="18">
        <f t="shared" si="0"/>
        <v>161</v>
      </c>
      <c r="O13" s="20">
        <f t="shared" si="1"/>
        <v>4.05875</v>
      </c>
      <c r="P13" s="21">
        <f>RANK(S13,$S$4:$S$104,0)+COUNTIF($S$4:S13,S13)-1</f>
        <v>25</v>
      </c>
      <c r="Q13" s="23">
        <f>RANK(O13,$O$4:$O$104,1)+COUNTIF($O$4:O13,O13)-1</f>
        <v>24</v>
      </c>
      <c r="R13" s="25">
        <f t="shared" si="2"/>
        <v>49</v>
      </c>
      <c r="S13" s="32">
        <f t="shared" si="3"/>
        <v>156.94125</v>
      </c>
      <c r="T13" s="33"/>
    </row>
    <row r="14" spans="1:20" s="31" customFormat="1" ht="13.5" thickBot="1">
      <c r="A14" s="9">
        <v>1</v>
      </c>
      <c r="B14" s="1">
        <v>11</v>
      </c>
      <c r="C14" s="1" t="s">
        <v>123</v>
      </c>
      <c r="D14" s="1" t="s">
        <v>124</v>
      </c>
      <c r="E14" s="2" t="s">
        <v>50</v>
      </c>
      <c r="F14" s="1">
        <v>46</v>
      </c>
      <c r="G14" s="1">
        <v>4.566</v>
      </c>
      <c r="H14" s="1">
        <v>49</v>
      </c>
      <c r="I14" s="1">
        <v>2.207</v>
      </c>
      <c r="J14" s="1">
        <v>44</v>
      </c>
      <c r="K14" s="1">
        <v>1.934</v>
      </c>
      <c r="L14" s="1">
        <v>44</v>
      </c>
      <c r="M14" s="1">
        <v>3.319</v>
      </c>
      <c r="N14" s="18">
        <f t="shared" si="0"/>
        <v>183</v>
      </c>
      <c r="O14" s="20">
        <f t="shared" si="1"/>
        <v>3.0065</v>
      </c>
      <c r="P14" s="21">
        <f>RANK(S14,$S$4:$S$104,0)+COUNTIF($S$4:S14,S14)-1</f>
        <v>5</v>
      </c>
      <c r="Q14" s="23">
        <f>RANK(O14,$O$4:$O$104,1)+COUNTIF($O$4:O14,O14)-1</f>
        <v>10</v>
      </c>
      <c r="R14" s="25">
        <f t="shared" si="2"/>
        <v>15</v>
      </c>
      <c r="S14" s="32">
        <f t="shared" si="3"/>
        <v>179.9935</v>
      </c>
      <c r="T14" s="33"/>
    </row>
    <row r="15" spans="1:20" s="31" customFormat="1" ht="13.5" thickBot="1">
      <c r="A15" s="9">
        <v>1</v>
      </c>
      <c r="B15" s="1">
        <v>12</v>
      </c>
      <c r="C15" s="1" t="s">
        <v>123</v>
      </c>
      <c r="D15" s="1" t="s">
        <v>124</v>
      </c>
      <c r="E15" s="2" t="s">
        <v>132</v>
      </c>
      <c r="F15" s="1">
        <v>47</v>
      </c>
      <c r="G15" s="1">
        <v>3.087</v>
      </c>
      <c r="H15" s="1">
        <v>50</v>
      </c>
      <c r="I15" s="1">
        <v>1.823</v>
      </c>
      <c r="J15" s="1">
        <v>44</v>
      </c>
      <c r="K15" s="1">
        <v>1.423</v>
      </c>
      <c r="L15" s="1">
        <v>43</v>
      </c>
      <c r="M15" s="1">
        <v>3.15</v>
      </c>
      <c r="N15" s="18">
        <f t="shared" si="0"/>
        <v>184</v>
      </c>
      <c r="O15" s="20">
        <f t="shared" si="1"/>
        <v>2.37075</v>
      </c>
      <c r="P15" s="21">
        <f>RANK(S15,$S$4:$S$104,0)+COUNTIF($S$4:S15,S15)-1</f>
        <v>2</v>
      </c>
      <c r="Q15" s="23">
        <f>RANK(O15,$O$4:$O$104,1)+COUNTIF($O$4:O15,O15)-1</f>
        <v>1</v>
      </c>
      <c r="R15" s="25">
        <f t="shared" si="2"/>
        <v>3</v>
      </c>
      <c r="S15" s="32">
        <f t="shared" si="3"/>
        <v>181.62925</v>
      </c>
      <c r="T15" s="33"/>
    </row>
    <row r="16" spans="1:20" s="31" customFormat="1" ht="13.5" thickBot="1">
      <c r="A16" s="9">
        <v>1</v>
      </c>
      <c r="B16" s="1">
        <v>13</v>
      </c>
      <c r="C16" s="1" t="s">
        <v>123</v>
      </c>
      <c r="D16" s="1" t="s">
        <v>124</v>
      </c>
      <c r="E16" s="2" t="s">
        <v>117</v>
      </c>
      <c r="F16" s="1">
        <v>48</v>
      </c>
      <c r="G16" s="1">
        <v>2.708</v>
      </c>
      <c r="H16" s="1">
        <v>47</v>
      </c>
      <c r="I16" s="1">
        <v>2.719</v>
      </c>
      <c r="J16" s="1">
        <v>41</v>
      </c>
      <c r="K16" s="1">
        <v>2.366</v>
      </c>
      <c r="L16" s="1">
        <v>40</v>
      </c>
      <c r="M16" s="1">
        <v>3.084</v>
      </c>
      <c r="N16" s="18">
        <f t="shared" si="0"/>
        <v>176</v>
      </c>
      <c r="O16" s="20">
        <f t="shared" si="1"/>
        <v>2.7192499999999997</v>
      </c>
      <c r="P16" s="21">
        <f>RANK(S16,$S$4:$S$104,0)+COUNTIF($S$4:S16,S16)-1</f>
        <v>9</v>
      </c>
      <c r="Q16" s="23">
        <f>RANK(O16,$O$4:$O$104,1)+COUNTIF($O$4:O16,O16)-1</f>
        <v>5</v>
      </c>
      <c r="R16" s="25">
        <f t="shared" si="2"/>
        <v>14</v>
      </c>
      <c r="S16" s="32">
        <f t="shared" si="3"/>
        <v>173.28075</v>
      </c>
      <c r="T16" s="33"/>
    </row>
    <row r="17" spans="1:20" s="31" customFormat="1" ht="13.5" thickBot="1">
      <c r="A17" s="9">
        <v>1</v>
      </c>
      <c r="B17" s="1">
        <v>14</v>
      </c>
      <c r="C17" s="1" t="s">
        <v>123</v>
      </c>
      <c r="D17" s="1" t="s">
        <v>124</v>
      </c>
      <c r="E17" s="2" t="s">
        <v>69</v>
      </c>
      <c r="F17" s="1">
        <v>50</v>
      </c>
      <c r="G17" s="1">
        <v>2.053</v>
      </c>
      <c r="H17" s="1">
        <v>36</v>
      </c>
      <c r="I17" s="1">
        <v>3.667</v>
      </c>
      <c r="J17" s="1">
        <v>43</v>
      </c>
      <c r="K17" s="1">
        <v>3.525</v>
      </c>
      <c r="L17" s="1">
        <v>46</v>
      </c>
      <c r="M17" s="1">
        <v>3.737</v>
      </c>
      <c r="N17" s="18">
        <f t="shared" si="0"/>
        <v>175</v>
      </c>
      <c r="O17" s="20">
        <f t="shared" si="1"/>
        <v>3.2455</v>
      </c>
      <c r="P17" s="21">
        <f>RANK(S17,$S$4:$S$104,0)+COUNTIF($S$4:S17,S17)-1</f>
        <v>12</v>
      </c>
      <c r="Q17" s="23">
        <f>RANK(O17,$O$4:$O$104,1)+COUNTIF($O$4:O17,O17)-1</f>
        <v>12</v>
      </c>
      <c r="R17" s="25">
        <f t="shared" si="2"/>
        <v>24</v>
      </c>
      <c r="S17" s="32">
        <f t="shared" si="3"/>
        <v>171.7545</v>
      </c>
      <c r="T17" s="33"/>
    </row>
    <row r="18" spans="1:20" s="31" customFormat="1" ht="13.5" thickBot="1">
      <c r="A18" s="9">
        <v>1</v>
      </c>
      <c r="B18" s="1">
        <v>15</v>
      </c>
      <c r="C18" s="1" t="s">
        <v>123</v>
      </c>
      <c r="D18" s="1" t="s">
        <v>124</v>
      </c>
      <c r="E18" s="2" t="s">
        <v>118</v>
      </c>
      <c r="F18" s="1">
        <v>41</v>
      </c>
      <c r="G18" s="1">
        <v>2.571</v>
      </c>
      <c r="H18" s="1">
        <v>35</v>
      </c>
      <c r="I18" s="1">
        <v>2.7</v>
      </c>
      <c r="J18" s="1">
        <v>45</v>
      </c>
      <c r="K18" s="1">
        <v>2.692</v>
      </c>
      <c r="L18" s="1">
        <v>41</v>
      </c>
      <c r="M18" s="1">
        <v>2.758</v>
      </c>
      <c r="N18" s="18">
        <f t="shared" si="0"/>
        <v>162</v>
      </c>
      <c r="O18" s="20">
        <f t="shared" si="1"/>
        <v>2.68025</v>
      </c>
      <c r="P18" s="21">
        <f>RANK(S18,$S$4:$S$104,0)+COUNTIF($S$4:S18,S18)-1</f>
        <v>23</v>
      </c>
      <c r="Q18" s="23">
        <f>RANK(O18,$O$4:$O$104,1)+COUNTIF($O$4:O18,O18)-1</f>
        <v>4</v>
      </c>
      <c r="R18" s="25">
        <f t="shared" si="2"/>
        <v>27</v>
      </c>
      <c r="S18" s="32">
        <f t="shared" si="3"/>
        <v>159.31975</v>
      </c>
      <c r="T18" s="33"/>
    </row>
    <row r="19" spans="1:20" s="31" customFormat="1" ht="13.5" thickBot="1">
      <c r="A19" s="10">
        <v>1</v>
      </c>
      <c r="B19" s="11">
        <v>16</v>
      </c>
      <c r="C19" s="11"/>
      <c r="D19" s="11"/>
      <c r="E19" s="12"/>
      <c r="F19" s="11">
        <v>0</v>
      </c>
      <c r="G19" s="11">
        <v>999</v>
      </c>
      <c r="H19" s="11">
        <v>0</v>
      </c>
      <c r="I19" s="11">
        <v>999</v>
      </c>
      <c r="J19" s="11">
        <v>0</v>
      </c>
      <c r="K19" s="11">
        <v>999</v>
      </c>
      <c r="L19" s="11">
        <v>0</v>
      </c>
      <c r="M19" s="11">
        <v>999</v>
      </c>
      <c r="N19" s="19">
        <f t="shared" si="0"/>
        <v>0</v>
      </c>
      <c r="O19" s="27">
        <f t="shared" si="1"/>
        <v>999</v>
      </c>
      <c r="P19" s="21">
        <f>RANK(S19,$S$4:$S$104,0)+COUNTIF($S$4:S19,S19)-1</f>
        <v>36</v>
      </c>
      <c r="Q19" s="28">
        <f>RANK(O19,$O$4:$O$104,1)+COUNTIF($O$4:O19,O19)-1</f>
        <v>36</v>
      </c>
      <c r="R19" s="29">
        <f t="shared" si="2"/>
        <v>72</v>
      </c>
      <c r="S19" s="32">
        <f t="shared" si="3"/>
        <v>-999</v>
      </c>
      <c r="T19" s="33"/>
    </row>
    <row r="20" spans="1:20" s="31" customFormat="1" ht="13.5" thickBot="1">
      <c r="A20" s="14">
        <v>2</v>
      </c>
      <c r="B20" s="6">
        <v>1</v>
      </c>
      <c r="C20" s="6" t="s">
        <v>123</v>
      </c>
      <c r="D20" s="6" t="s">
        <v>124</v>
      </c>
      <c r="E20" s="8" t="s">
        <v>67</v>
      </c>
      <c r="F20" s="6">
        <v>41</v>
      </c>
      <c r="G20" s="6">
        <v>4.039</v>
      </c>
      <c r="H20" s="6">
        <v>41</v>
      </c>
      <c r="I20" s="6">
        <v>4.558</v>
      </c>
      <c r="J20" s="6">
        <v>42</v>
      </c>
      <c r="K20" s="6">
        <v>4.488</v>
      </c>
      <c r="L20" s="6">
        <v>44</v>
      </c>
      <c r="M20" s="6">
        <v>2.62</v>
      </c>
      <c r="N20" s="18">
        <f t="shared" si="0"/>
        <v>168</v>
      </c>
      <c r="O20" s="20">
        <f t="shared" si="1"/>
        <v>3.9262500000000005</v>
      </c>
      <c r="P20" s="21">
        <f>RANK(S20,$S$4:$S$104,0)+COUNTIF($S$4:S20,S20)-1</f>
        <v>20</v>
      </c>
      <c r="Q20" s="23">
        <f>RANK(O20,$O$4:$O$104,1)+COUNTIF($O$4:O20,O20)-1</f>
        <v>21</v>
      </c>
      <c r="R20" s="21">
        <f t="shared" si="2"/>
        <v>41</v>
      </c>
      <c r="S20" s="32">
        <f t="shared" si="3"/>
        <v>164.07375</v>
      </c>
      <c r="T20" s="33"/>
    </row>
    <row r="21" spans="1:20" s="31" customFormat="1" ht="13.5" thickBot="1">
      <c r="A21" s="15">
        <v>2</v>
      </c>
      <c r="B21" s="1">
        <v>2</v>
      </c>
      <c r="C21" s="1" t="s">
        <v>123</v>
      </c>
      <c r="D21" s="1" t="s">
        <v>124</v>
      </c>
      <c r="E21" s="3" t="s">
        <v>97</v>
      </c>
      <c r="F21" s="1">
        <v>45</v>
      </c>
      <c r="G21" s="1">
        <v>1.968</v>
      </c>
      <c r="H21" s="1">
        <v>46</v>
      </c>
      <c r="I21" s="1">
        <v>1.48</v>
      </c>
      <c r="J21" s="1">
        <v>43</v>
      </c>
      <c r="K21" s="1">
        <v>4.847</v>
      </c>
      <c r="L21" s="1">
        <v>49</v>
      </c>
      <c r="M21" s="1">
        <v>3.175</v>
      </c>
      <c r="N21" s="18">
        <f t="shared" si="0"/>
        <v>183</v>
      </c>
      <c r="O21" s="20">
        <f t="shared" si="1"/>
        <v>2.8674999999999997</v>
      </c>
      <c r="P21" s="21">
        <f>RANK(S21,$S$4:$S$104,0)+COUNTIF($S$4:S21,S21)-1</f>
        <v>4</v>
      </c>
      <c r="Q21" s="23">
        <f>RANK(O21,$O$4:$O$104,1)+COUNTIF($O$4:O21,O21)-1</f>
        <v>7</v>
      </c>
      <c r="R21" s="25">
        <f t="shared" si="2"/>
        <v>11</v>
      </c>
      <c r="S21" s="32">
        <f t="shared" si="3"/>
        <v>180.1325</v>
      </c>
      <c r="T21" s="33"/>
    </row>
    <row r="22" spans="1:20" s="31" customFormat="1" ht="13.5" thickBot="1">
      <c r="A22" s="15">
        <v>2</v>
      </c>
      <c r="B22" s="1">
        <v>3</v>
      </c>
      <c r="C22" s="1" t="s">
        <v>123</v>
      </c>
      <c r="D22" s="1" t="s">
        <v>124</v>
      </c>
      <c r="E22" s="3" t="s">
        <v>126</v>
      </c>
      <c r="F22" s="1">
        <v>40</v>
      </c>
      <c r="G22" s="1">
        <v>5.36</v>
      </c>
      <c r="H22" s="1">
        <v>39</v>
      </c>
      <c r="I22" s="1">
        <v>5.827</v>
      </c>
      <c r="J22" s="1">
        <v>45</v>
      </c>
      <c r="K22" s="1">
        <v>5.608</v>
      </c>
      <c r="L22" s="1">
        <v>47</v>
      </c>
      <c r="M22" s="1">
        <v>4.34</v>
      </c>
      <c r="N22" s="18">
        <f t="shared" si="0"/>
        <v>171</v>
      </c>
      <c r="O22" s="20">
        <f t="shared" si="1"/>
        <v>5.28375</v>
      </c>
      <c r="P22" s="21">
        <f>RANK(S22,$S$4:$S$104,0)+COUNTIF($S$4:S22,S22)-1</f>
        <v>17</v>
      </c>
      <c r="Q22" s="23">
        <f>RANK(O22,$O$4:$O$104,1)+COUNTIF($O$4:O22,O22)-1</f>
        <v>31</v>
      </c>
      <c r="R22" s="25">
        <f t="shared" si="2"/>
        <v>48</v>
      </c>
      <c r="S22" s="32">
        <f t="shared" si="3"/>
        <v>165.71625</v>
      </c>
      <c r="T22" s="33"/>
    </row>
    <row r="23" spans="1:20" s="31" customFormat="1" ht="13.5" thickBot="1">
      <c r="A23" s="15">
        <v>2</v>
      </c>
      <c r="B23" s="1">
        <v>4</v>
      </c>
      <c r="C23" s="1" t="s">
        <v>123</v>
      </c>
      <c r="D23" s="1" t="s">
        <v>124</v>
      </c>
      <c r="E23" s="3" t="s">
        <v>133</v>
      </c>
      <c r="F23" s="1">
        <v>37</v>
      </c>
      <c r="G23" s="1">
        <v>3.662</v>
      </c>
      <c r="H23" s="1">
        <v>37</v>
      </c>
      <c r="I23" s="1">
        <v>2.593</v>
      </c>
      <c r="J23" s="1">
        <v>45</v>
      </c>
      <c r="K23" s="1">
        <v>3.616</v>
      </c>
      <c r="L23" s="1">
        <v>42</v>
      </c>
      <c r="M23" s="1">
        <v>3.286</v>
      </c>
      <c r="N23" s="18">
        <f t="shared" si="0"/>
        <v>161</v>
      </c>
      <c r="O23" s="20">
        <f t="shared" si="1"/>
        <v>3.28925</v>
      </c>
      <c r="P23" s="21">
        <f>RANK(S23,$S$4:$S$104,0)+COUNTIF($S$4:S23,S23)-1</f>
        <v>24</v>
      </c>
      <c r="Q23" s="23">
        <f>RANK(O23,$O$4:$O$104,1)+COUNTIF($O$4:O23,O23)-1</f>
        <v>15</v>
      </c>
      <c r="R23" s="25">
        <f t="shared" si="2"/>
        <v>39</v>
      </c>
      <c r="S23" s="32">
        <f t="shared" si="3"/>
        <v>157.71075</v>
      </c>
      <c r="T23" s="33"/>
    </row>
    <row r="24" spans="1:20" s="31" customFormat="1" ht="13.5" thickBot="1">
      <c r="A24" s="15">
        <v>2</v>
      </c>
      <c r="B24" s="1">
        <v>5</v>
      </c>
      <c r="C24" s="1" t="s">
        <v>123</v>
      </c>
      <c r="D24" s="1" t="s">
        <v>124</v>
      </c>
      <c r="E24" s="3" t="s">
        <v>134</v>
      </c>
      <c r="F24" s="1">
        <v>44</v>
      </c>
      <c r="G24" s="1">
        <v>5.205</v>
      </c>
      <c r="H24" s="1">
        <v>43</v>
      </c>
      <c r="I24" s="1">
        <v>5.545</v>
      </c>
      <c r="J24" s="1">
        <v>43</v>
      </c>
      <c r="K24" s="1">
        <v>3.397</v>
      </c>
      <c r="L24" s="1">
        <v>0</v>
      </c>
      <c r="M24" s="1">
        <v>999</v>
      </c>
      <c r="N24" s="18">
        <f t="shared" si="0"/>
        <v>130</v>
      </c>
      <c r="O24" s="20">
        <f t="shared" si="1"/>
        <v>253.28675</v>
      </c>
      <c r="P24" s="21">
        <f>RANK(S24,$S$4:$S$104,0)+COUNTIF($S$4:S24,S24)-1</f>
        <v>33</v>
      </c>
      <c r="Q24" s="23">
        <f>RANK(O24,$O$4:$O$104,1)+COUNTIF($O$4:O24,O24)-1</f>
        <v>33</v>
      </c>
      <c r="R24" s="25">
        <f t="shared" si="2"/>
        <v>66</v>
      </c>
      <c r="S24" s="32">
        <f t="shared" si="3"/>
        <v>-123.28675000000001</v>
      </c>
      <c r="T24" s="33"/>
    </row>
    <row r="25" spans="1:20" s="31" customFormat="1" ht="13.5" thickBot="1">
      <c r="A25" s="15">
        <v>2</v>
      </c>
      <c r="B25" s="1">
        <v>6</v>
      </c>
      <c r="C25" s="1" t="s">
        <v>123</v>
      </c>
      <c r="D25" s="1" t="s">
        <v>124</v>
      </c>
      <c r="E25" s="3" t="s">
        <v>77</v>
      </c>
      <c r="F25" s="1">
        <v>45</v>
      </c>
      <c r="G25" s="1">
        <v>4.769</v>
      </c>
      <c r="H25" s="1">
        <v>42</v>
      </c>
      <c r="I25" s="1">
        <v>6.96</v>
      </c>
      <c r="J25" s="1">
        <v>43</v>
      </c>
      <c r="K25" s="1">
        <v>4.772</v>
      </c>
      <c r="L25" s="1">
        <v>44</v>
      </c>
      <c r="M25" s="1">
        <v>3.344</v>
      </c>
      <c r="N25" s="18">
        <f t="shared" si="0"/>
        <v>174</v>
      </c>
      <c r="O25" s="20">
        <f t="shared" si="1"/>
        <v>4.96125</v>
      </c>
      <c r="P25" s="21">
        <f>RANK(S25,$S$4:$S$104,0)+COUNTIF($S$4:S25,S25)-1</f>
        <v>16</v>
      </c>
      <c r="Q25" s="23">
        <f>RANK(O25,$O$4:$O$104,1)+COUNTIF($O$4:O25,O25)-1</f>
        <v>29</v>
      </c>
      <c r="R25" s="25">
        <f t="shared" si="2"/>
        <v>45</v>
      </c>
      <c r="S25" s="32">
        <f t="shared" si="3"/>
        <v>169.03875</v>
      </c>
      <c r="T25" s="33"/>
    </row>
    <row r="26" spans="1:20" s="31" customFormat="1" ht="13.5" thickBot="1">
      <c r="A26" s="15">
        <v>2</v>
      </c>
      <c r="B26" s="1">
        <v>7</v>
      </c>
      <c r="C26" s="1" t="s">
        <v>123</v>
      </c>
      <c r="D26" s="1" t="s">
        <v>124</v>
      </c>
      <c r="E26" s="3"/>
      <c r="F26" s="1">
        <v>0</v>
      </c>
      <c r="G26" s="1">
        <v>999</v>
      </c>
      <c r="H26" s="1">
        <v>0</v>
      </c>
      <c r="I26" s="1">
        <v>999</v>
      </c>
      <c r="J26" s="1">
        <v>0</v>
      </c>
      <c r="K26" s="1">
        <v>999</v>
      </c>
      <c r="L26" s="1">
        <v>0</v>
      </c>
      <c r="M26" s="1">
        <v>999</v>
      </c>
      <c r="N26" s="18">
        <f t="shared" si="0"/>
        <v>0</v>
      </c>
      <c r="O26" s="20">
        <f t="shared" si="1"/>
        <v>999</v>
      </c>
      <c r="P26" s="21">
        <f>RANK(S26,$S$4:$S$104,0)+COUNTIF($S$4:S26,S26)-1</f>
        <v>37</v>
      </c>
      <c r="Q26" s="23">
        <f>RANK(O26,$O$4:$O$104,1)+COUNTIF($O$4:O26,O26)-1</f>
        <v>37</v>
      </c>
      <c r="R26" s="25">
        <f t="shared" si="2"/>
        <v>74</v>
      </c>
      <c r="S26" s="32">
        <f t="shared" si="3"/>
        <v>-999</v>
      </c>
      <c r="T26" s="33"/>
    </row>
    <row r="27" spans="1:20" s="31" customFormat="1" ht="13.5" thickBot="1">
      <c r="A27" s="15">
        <v>2</v>
      </c>
      <c r="B27" s="1">
        <v>8</v>
      </c>
      <c r="C27" s="1" t="s">
        <v>123</v>
      </c>
      <c r="D27" s="1" t="s">
        <v>124</v>
      </c>
      <c r="E27" s="3" t="s">
        <v>113</v>
      </c>
      <c r="F27" s="1">
        <v>44</v>
      </c>
      <c r="G27" s="1">
        <v>1.99</v>
      </c>
      <c r="H27" s="1">
        <v>49</v>
      </c>
      <c r="I27" s="1">
        <v>1.758</v>
      </c>
      <c r="J27" s="1">
        <v>47</v>
      </c>
      <c r="K27" s="1">
        <v>3.297</v>
      </c>
      <c r="L27" s="1">
        <v>48</v>
      </c>
      <c r="M27" s="1">
        <v>2.944</v>
      </c>
      <c r="N27" s="18">
        <f t="shared" si="0"/>
        <v>188</v>
      </c>
      <c r="O27" s="20">
        <f t="shared" si="1"/>
        <v>2.49725</v>
      </c>
      <c r="P27" s="21">
        <f>RANK(S27,$S$4:$S$104,0)+COUNTIF($S$4:S27,S27)-1</f>
        <v>1</v>
      </c>
      <c r="Q27" s="23">
        <f>RANK(O27,$O$4:$O$104,1)+COUNTIF($O$4:O27,O27)-1</f>
        <v>2</v>
      </c>
      <c r="R27" s="25">
        <f t="shared" si="2"/>
        <v>3</v>
      </c>
      <c r="S27" s="32">
        <f t="shared" si="3"/>
        <v>185.50275</v>
      </c>
      <c r="T27" s="33"/>
    </row>
    <row r="28" spans="1:20" s="31" customFormat="1" ht="13.5" thickBot="1">
      <c r="A28" s="15">
        <v>2</v>
      </c>
      <c r="B28" s="1">
        <v>9</v>
      </c>
      <c r="C28" s="1" t="s">
        <v>123</v>
      </c>
      <c r="D28" s="1" t="s">
        <v>124</v>
      </c>
      <c r="E28" s="3" t="s">
        <v>106</v>
      </c>
      <c r="F28" s="1">
        <v>48</v>
      </c>
      <c r="G28" s="1">
        <v>3.792</v>
      </c>
      <c r="H28" s="1">
        <v>48</v>
      </c>
      <c r="I28" s="1">
        <v>1.964</v>
      </c>
      <c r="J28" s="1">
        <v>36</v>
      </c>
      <c r="K28" s="1">
        <v>9.772</v>
      </c>
      <c r="L28" s="1">
        <v>35</v>
      </c>
      <c r="M28" s="1">
        <v>4.615</v>
      </c>
      <c r="N28" s="18">
        <f t="shared" si="0"/>
        <v>167</v>
      </c>
      <c r="O28" s="20">
        <f t="shared" si="1"/>
        <v>5.03575</v>
      </c>
      <c r="P28" s="21">
        <f>RANK(S28,$S$4:$S$104,0)+COUNTIF($S$4:S28,S28)-1</f>
        <v>22</v>
      </c>
      <c r="Q28" s="23">
        <f>RANK(O28,$O$4:$O$104,1)+COUNTIF($O$4:O28,O28)-1</f>
        <v>30</v>
      </c>
      <c r="R28" s="25">
        <f t="shared" si="2"/>
        <v>52</v>
      </c>
      <c r="S28" s="32">
        <f t="shared" si="3"/>
        <v>161.96425</v>
      </c>
      <c r="T28" s="33"/>
    </row>
    <row r="29" spans="1:20" s="31" customFormat="1" ht="13.5" thickBot="1">
      <c r="A29" s="15">
        <v>2</v>
      </c>
      <c r="B29" s="1">
        <v>10</v>
      </c>
      <c r="C29" s="1" t="s">
        <v>123</v>
      </c>
      <c r="D29" s="1" t="s">
        <v>124</v>
      </c>
      <c r="E29" s="3" t="s">
        <v>135</v>
      </c>
      <c r="F29" s="1">
        <v>40</v>
      </c>
      <c r="G29" s="1">
        <v>5.212</v>
      </c>
      <c r="H29" s="1">
        <v>45</v>
      </c>
      <c r="I29" s="1">
        <v>2.254</v>
      </c>
      <c r="J29" s="1">
        <v>44</v>
      </c>
      <c r="K29" s="1">
        <v>6.408</v>
      </c>
      <c r="L29" s="1">
        <v>50</v>
      </c>
      <c r="M29" s="1">
        <v>2.167</v>
      </c>
      <c r="N29" s="18">
        <f t="shared" si="0"/>
        <v>179</v>
      </c>
      <c r="O29" s="20">
        <f t="shared" si="1"/>
        <v>4.010249999999999</v>
      </c>
      <c r="P29" s="21">
        <f>RANK(S29,$S$4:$S$104,0)+COUNTIF($S$4:S29,S29)-1</f>
        <v>7</v>
      </c>
      <c r="Q29" s="23">
        <f>RANK(O29,$O$4:$O$104,1)+COUNTIF($O$4:O29,O29)-1</f>
        <v>22</v>
      </c>
      <c r="R29" s="25">
        <f t="shared" si="2"/>
        <v>29</v>
      </c>
      <c r="S29" s="32">
        <f t="shared" si="3"/>
        <v>174.98975000000002</v>
      </c>
      <c r="T29" s="33"/>
    </row>
    <row r="30" spans="1:20" s="31" customFormat="1" ht="13.5" thickBot="1">
      <c r="A30" s="15">
        <v>2</v>
      </c>
      <c r="B30" s="1">
        <v>11</v>
      </c>
      <c r="C30" s="1" t="s">
        <v>123</v>
      </c>
      <c r="D30" s="1" t="s">
        <v>124</v>
      </c>
      <c r="E30" s="3" t="s">
        <v>89</v>
      </c>
      <c r="F30" s="1">
        <v>39</v>
      </c>
      <c r="G30" s="1">
        <v>1.941</v>
      </c>
      <c r="H30" s="1">
        <v>45</v>
      </c>
      <c r="I30" s="1">
        <v>2.619</v>
      </c>
      <c r="J30" s="1">
        <v>42</v>
      </c>
      <c r="K30" s="1">
        <v>2.007</v>
      </c>
      <c r="L30" s="1">
        <v>47</v>
      </c>
      <c r="M30" s="1">
        <v>3.538</v>
      </c>
      <c r="N30" s="18">
        <f t="shared" si="0"/>
        <v>173</v>
      </c>
      <c r="O30" s="20">
        <f t="shared" si="1"/>
        <v>2.52625</v>
      </c>
      <c r="P30" s="21">
        <f>RANK(S30,$S$4:$S$104,0)+COUNTIF($S$4:S30,S30)-1</f>
        <v>14</v>
      </c>
      <c r="Q30" s="23">
        <f>RANK(O30,$O$4:$O$104,1)+COUNTIF($O$4:O30,O30)-1</f>
        <v>3</v>
      </c>
      <c r="R30" s="25">
        <f t="shared" si="2"/>
        <v>17</v>
      </c>
      <c r="S30" s="32">
        <f t="shared" si="3"/>
        <v>170.47375</v>
      </c>
      <c r="T30" s="33"/>
    </row>
    <row r="31" spans="1:20" s="31" customFormat="1" ht="13.5" thickBot="1">
      <c r="A31" s="15">
        <v>2</v>
      </c>
      <c r="B31" s="1">
        <v>12</v>
      </c>
      <c r="C31" s="1" t="s">
        <v>123</v>
      </c>
      <c r="D31" s="1" t="s">
        <v>124</v>
      </c>
      <c r="E31" s="3" t="s">
        <v>73</v>
      </c>
      <c r="F31" s="1">
        <v>45</v>
      </c>
      <c r="G31" s="1">
        <v>2.788</v>
      </c>
      <c r="H31" s="1">
        <v>37</v>
      </c>
      <c r="I31" s="1">
        <v>3.714</v>
      </c>
      <c r="J31" s="1">
        <v>37</v>
      </c>
      <c r="K31" s="1">
        <v>3.935</v>
      </c>
      <c r="L31" s="1">
        <v>40</v>
      </c>
      <c r="M31" s="1">
        <v>3.775</v>
      </c>
      <c r="N31" s="18">
        <f t="shared" si="0"/>
        <v>159</v>
      </c>
      <c r="O31" s="20">
        <f t="shared" si="1"/>
        <v>3.553</v>
      </c>
      <c r="P31" s="21">
        <f>RANK(S31,$S$4:$S$104,0)+COUNTIF($S$4:S31,S31)-1</f>
        <v>27</v>
      </c>
      <c r="Q31" s="23">
        <f>RANK(O31,$O$4:$O$104,1)+COUNTIF($O$4:O31,O31)-1</f>
        <v>17</v>
      </c>
      <c r="R31" s="25">
        <f t="shared" si="2"/>
        <v>44</v>
      </c>
      <c r="S31" s="32">
        <f t="shared" si="3"/>
        <v>155.447</v>
      </c>
      <c r="T31" s="33"/>
    </row>
    <row r="32" spans="1:20" s="31" customFormat="1" ht="13.5" thickBot="1">
      <c r="A32" s="15">
        <v>2</v>
      </c>
      <c r="B32" s="1">
        <v>13</v>
      </c>
      <c r="C32" s="1" t="s">
        <v>123</v>
      </c>
      <c r="D32" s="1" t="s">
        <v>124</v>
      </c>
      <c r="E32" s="3" t="s">
        <v>110</v>
      </c>
      <c r="F32" s="1">
        <v>39</v>
      </c>
      <c r="G32" s="1">
        <v>1.454</v>
      </c>
      <c r="H32" s="1">
        <v>40</v>
      </c>
      <c r="I32" s="1">
        <v>2.41</v>
      </c>
      <c r="J32" s="1">
        <v>45</v>
      </c>
      <c r="K32" s="1">
        <v>4.825</v>
      </c>
      <c r="L32" s="1">
        <v>41</v>
      </c>
      <c r="M32" s="1">
        <v>3.339</v>
      </c>
      <c r="N32" s="18">
        <f t="shared" si="0"/>
        <v>165</v>
      </c>
      <c r="O32" s="20">
        <f t="shared" si="1"/>
        <v>3.007</v>
      </c>
      <c r="P32" s="21">
        <f>RANK(S32,$S$4:$S$104,0)+COUNTIF($S$4:S32,S32)-1</f>
        <v>21</v>
      </c>
      <c r="Q32" s="23">
        <f>RANK(O32,$O$4:$O$104,1)+COUNTIF($O$4:O32,O32)-1</f>
        <v>11</v>
      </c>
      <c r="R32" s="25">
        <f t="shared" si="2"/>
        <v>32</v>
      </c>
      <c r="S32" s="32">
        <f t="shared" si="3"/>
        <v>161.993</v>
      </c>
      <c r="T32" s="33"/>
    </row>
    <row r="33" spans="1:20" s="31" customFormat="1" ht="13.5" thickBot="1">
      <c r="A33" s="15">
        <v>2</v>
      </c>
      <c r="B33" s="1">
        <v>14</v>
      </c>
      <c r="C33" s="1" t="s">
        <v>123</v>
      </c>
      <c r="D33" s="1" t="s">
        <v>124</v>
      </c>
      <c r="E33" s="3" t="s">
        <v>54</v>
      </c>
      <c r="F33" s="1">
        <v>30</v>
      </c>
      <c r="G33" s="1">
        <v>4.598</v>
      </c>
      <c r="H33" s="1">
        <v>43</v>
      </c>
      <c r="I33" s="1">
        <v>4.128</v>
      </c>
      <c r="J33" s="1">
        <v>17</v>
      </c>
      <c r="K33" s="1">
        <v>6.174</v>
      </c>
      <c r="L33" s="1">
        <v>44</v>
      </c>
      <c r="M33" s="1">
        <v>3.53</v>
      </c>
      <c r="N33" s="18">
        <f t="shared" si="0"/>
        <v>134</v>
      </c>
      <c r="O33" s="20">
        <f t="shared" si="1"/>
        <v>4.6075</v>
      </c>
      <c r="P33" s="21">
        <f>RANK(S33,$S$4:$S$104,0)+COUNTIF($S$4:S33,S33)-1</f>
        <v>31</v>
      </c>
      <c r="Q33" s="23">
        <f>RANK(O33,$O$4:$O$104,1)+COUNTIF($O$4:O33,O33)-1</f>
        <v>28</v>
      </c>
      <c r="R33" s="25">
        <f t="shared" si="2"/>
        <v>59</v>
      </c>
      <c r="S33" s="32">
        <f t="shared" si="3"/>
        <v>129.3925</v>
      </c>
      <c r="T33" s="33"/>
    </row>
    <row r="34" spans="1:20" s="31" customFormat="1" ht="13.5" thickBot="1">
      <c r="A34" s="15">
        <v>2</v>
      </c>
      <c r="B34" s="1">
        <v>15</v>
      </c>
      <c r="C34" s="1" t="s">
        <v>123</v>
      </c>
      <c r="D34" s="1" t="s">
        <v>124</v>
      </c>
      <c r="E34" s="3" t="s">
        <v>45</v>
      </c>
      <c r="F34" s="1">
        <v>0</v>
      </c>
      <c r="G34" s="1">
        <v>999</v>
      </c>
      <c r="H34" s="1">
        <v>48</v>
      </c>
      <c r="I34" s="1">
        <v>1.947</v>
      </c>
      <c r="J34" s="1">
        <v>47</v>
      </c>
      <c r="K34" s="1">
        <v>3.294</v>
      </c>
      <c r="L34" s="1">
        <v>46</v>
      </c>
      <c r="M34" s="1">
        <v>3.265</v>
      </c>
      <c r="N34" s="18">
        <f t="shared" si="0"/>
        <v>141</v>
      </c>
      <c r="O34" s="20">
        <f t="shared" si="1"/>
        <v>251.8765</v>
      </c>
      <c r="P34" s="21">
        <f>RANK(S34,$S$4:$S$104,0)+COUNTIF($S$4:S34,S34)-1</f>
        <v>32</v>
      </c>
      <c r="Q34" s="23">
        <f>RANK(O34,$O$4:$O$104,1)+COUNTIF($O$4:O34,O34)-1</f>
        <v>32</v>
      </c>
      <c r="R34" s="25">
        <f t="shared" si="2"/>
        <v>64</v>
      </c>
      <c r="S34" s="32">
        <f t="shared" si="3"/>
        <v>-110.8765</v>
      </c>
      <c r="T34" s="33"/>
    </row>
    <row r="35" spans="1:20" s="31" customFormat="1" ht="13.5" thickBot="1">
      <c r="A35" s="16">
        <v>2</v>
      </c>
      <c r="B35" s="11">
        <v>16</v>
      </c>
      <c r="C35" s="11" t="s">
        <v>123</v>
      </c>
      <c r="D35" s="11" t="s">
        <v>124</v>
      </c>
      <c r="E35" s="13" t="s">
        <v>92</v>
      </c>
      <c r="F35" s="11">
        <v>28</v>
      </c>
      <c r="G35" s="11">
        <v>6.649</v>
      </c>
      <c r="H35" s="11">
        <v>43</v>
      </c>
      <c r="I35" s="11">
        <v>2.65</v>
      </c>
      <c r="J35" s="11">
        <v>41</v>
      </c>
      <c r="K35" s="11">
        <v>4.775</v>
      </c>
      <c r="L35" s="11">
        <v>45</v>
      </c>
      <c r="M35" s="11">
        <v>2.255</v>
      </c>
      <c r="N35" s="19">
        <f t="shared" si="0"/>
        <v>157</v>
      </c>
      <c r="O35" s="27">
        <f t="shared" si="1"/>
        <v>4.08225</v>
      </c>
      <c r="P35" s="21">
        <f>RANK(S35,$S$4:$S$104,0)+COUNTIF($S$4:S35,S35)-1</f>
        <v>28</v>
      </c>
      <c r="Q35" s="28">
        <f>RANK(O35,$O$4:$O$104,1)+COUNTIF($O$4:O35,O35)-1</f>
        <v>25</v>
      </c>
      <c r="R35" s="29">
        <f t="shared" si="2"/>
        <v>53</v>
      </c>
      <c r="S35" s="32">
        <f t="shared" si="3"/>
        <v>152.91775</v>
      </c>
      <c r="T35" s="33"/>
    </row>
    <row r="36" spans="1:20" s="31" customFormat="1" ht="13.5" thickBot="1">
      <c r="A36" s="14">
        <v>3</v>
      </c>
      <c r="B36" s="6">
        <v>1</v>
      </c>
      <c r="C36" s="6"/>
      <c r="D36" s="6"/>
      <c r="E36" s="8"/>
      <c r="F36" s="6">
        <v>0</v>
      </c>
      <c r="G36" s="6">
        <v>999</v>
      </c>
      <c r="H36" s="6">
        <v>0</v>
      </c>
      <c r="I36" s="6">
        <v>999</v>
      </c>
      <c r="J36" s="6">
        <v>0</v>
      </c>
      <c r="K36" s="6">
        <v>999</v>
      </c>
      <c r="L36" s="6">
        <v>0</v>
      </c>
      <c r="M36" s="6">
        <v>999</v>
      </c>
      <c r="N36" s="18">
        <f t="shared" si="0"/>
        <v>0</v>
      </c>
      <c r="O36" s="20">
        <f t="shared" si="1"/>
        <v>999</v>
      </c>
      <c r="P36" s="21">
        <f>RANK(S36,$S$4:$S$104,0)+COUNTIF($S$4:S36,S36)-1</f>
        <v>38</v>
      </c>
      <c r="Q36" s="23">
        <f>RANK(O36,$O$4:$O$104,1)+COUNTIF($O$4:O36,O36)-1</f>
        <v>38</v>
      </c>
      <c r="R36" s="21">
        <f t="shared" si="2"/>
        <v>76</v>
      </c>
      <c r="S36" s="32">
        <f t="shared" si="3"/>
        <v>-999</v>
      </c>
      <c r="T36" s="33"/>
    </row>
    <row r="37" spans="1:20" s="31" customFormat="1" ht="13.5" thickBot="1">
      <c r="A37" s="15">
        <v>3</v>
      </c>
      <c r="B37" s="1">
        <v>2</v>
      </c>
      <c r="C37" s="1"/>
      <c r="D37" s="1"/>
      <c r="E37" s="3"/>
      <c r="F37" s="1">
        <v>0</v>
      </c>
      <c r="G37" s="1">
        <v>999</v>
      </c>
      <c r="H37" s="1">
        <v>0</v>
      </c>
      <c r="I37" s="1">
        <v>999</v>
      </c>
      <c r="J37" s="1">
        <v>0</v>
      </c>
      <c r="K37" s="1">
        <v>999</v>
      </c>
      <c r="L37" s="1">
        <v>0</v>
      </c>
      <c r="M37" s="1">
        <v>999</v>
      </c>
      <c r="N37" s="18">
        <f t="shared" si="0"/>
        <v>0</v>
      </c>
      <c r="O37" s="20">
        <f t="shared" si="1"/>
        <v>999</v>
      </c>
      <c r="P37" s="21">
        <f>RANK(S37,$S$4:$S$104,0)+COUNTIF($S$4:S37,S37)-1</f>
        <v>39</v>
      </c>
      <c r="Q37" s="23">
        <f>RANK(O37,$O$4:$O$104,1)+COUNTIF($O$4:O37,O37)-1</f>
        <v>39</v>
      </c>
      <c r="R37" s="25">
        <f t="shared" si="2"/>
        <v>78</v>
      </c>
      <c r="S37" s="32">
        <f t="shared" si="3"/>
        <v>-999</v>
      </c>
      <c r="T37" s="33"/>
    </row>
    <row r="38" spans="1:20" s="31" customFormat="1" ht="13.5" thickBot="1">
      <c r="A38" s="15">
        <v>3</v>
      </c>
      <c r="B38" s="1">
        <v>3</v>
      </c>
      <c r="C38" s="1"/>
      <c r="D38" s="1"/>
      <c r="E38" s="3"/>
      <c r="F38" s="1">
        <v>0</v>
      </c>
      <c r="G38" s="1">
        <v>999</v>
      </c>
      <c r="H38" s="1">
        <v>0</v>
      </c>
      <c r="I38" s="1">
        <v>999</v>
      </c>
      <c r="J38" s="1">
        <v>0</v>
      </c>
      <c r="K38" s="1">
        <v>999</v>
      </c>
      <c r="L38" s="1">
        <v>0</v>
      </c>
      <c r="M38" s="1">
        <v>999</v>
      </c>
      <c r="N38" s="18">
        <f t="shared" si="0"/>
        <v>0</v>
      </c>
      <c r="O38" s="20">
        <f t="shared" si="1"/>
        <v>999</v>
      </c>
      <c r="P38" s="21">
        <f>RANK(S38,$S$4:$S$104,0)+COUNTIF($S$4:S38,S38)-1</f>
        <v>40</v>
      </c>
      <c r="Q38" s="23">
        <f>RANK(O38,$O$4:$O$104,1)+COUNTIF($O$4:O38,O38)-1</f>
        <v>40</v>
      </c>
      <c r="R38" s="25">
        <f t="shared" si="2"/>
        <v>80</v>
      </c>
      <c r="S38" s="32">
        <f t="shared" si="3"/>
        <v>-999</v>
      </c>
      <c r="T38" s="33"/>
    </row>
    <row r="39" spans="1:20" s="31" customFormat="1" ht="13.5" thickBot="1">
      <c r="A39" s="15">
        <v>3</v>
      </c>
      <c r="B39" s="1">
        <v>4</v>
      </c>
      <c r="C39" s="1" t="s">
        <v>123</v>
      </c>
      <c r="D39" s="1" t="s">
        <v>124</v>
      </c>
      <c r="E39" s="3" t="s">
        <v>174</v>
      </c>
      <c r="F39" s="1">
        <v>37</v>
      </c>
      <c r="G39" s="1">
        <v>2.303</v>
      </c>
      <c r="H39" s="1">
        <v>33</v>
      </c>
      <c r="I39" s="1">
        <v>4.349</v>
      </c>
      <c r="J39" s="1">
        <v>47</v>
      </c>
      <c r="K39" s="1">
        <v>3.492</v>
      </c>
      <c r="L39" s="1">
        <v>42</v>
      </c>
      <c r="M39" s="1">
        <v>2.933</v>
      </c>
      <c r="N39" s="18">
        <f t="shared" si="0"/>
        <v>159</v>
      </c>
      <c r="O39" s="20">
        <f t="shared" si="1"/>
        <v>3.26925</v>
      </c>
      <c r="P39" s="21">
        <f>RANK(S39,$S$4:$S$104,0)+COUNTIF($S$4:S39,S39)-1</f>
        <v>26</v>
      </c>
      <c r="Q39" s="23">
        <f>RANK(O39,$O$4:$O$104,1)+COUNTIF($O$4:O39,O39)-1</f>
        <v>14</v>
      </c>
      <c r="R39" s="25">
        <f t="shared" si="2"/>
        <v>40</v>
      </c>
      <c r="S39" s="32">
        <f t="shared" si="3"/>
        <v>155.73075</v>
      </c>
      <c r="T39" s="33"/>
    </row>
    <row r="40" spans="1:20" s="31" customFormat="1" ht="13.5" thickBot="1">
      <c r="A40" s="15">
        <v>3</v>
      </c>
      <c r="B40" s="1">
        <v>5</v>
      </c>
      <c r="C40" s="1"/>
      <c r="D40" s="1"/>
      <c r="E40" s="3"/>
      <c r="F40" s="1">
        <v>0</v>
      </c>
      <c r="G40" s="1">
        <v>999</v>
      </c>
      <c r="H40" s="1">
        <v>0</v>
      </c>
      <c r="I40" s="1">
        <v>999</v>
      </c>
      <c r="J40" s="1">
        <v>0</v>
      </c>
      <c r="K40" s="1">
        <v>999</v>
      </c>
      <c r="L40" s="1">
        <v>0</v>
      </c>
      <c r="M40" s="1">
        <v>999</v>
      </c>
      <c r="N40" s="18">
        <f t="shared" si="0"/>
        <v>0</v>
      </c>
      <c r="O40" s="20">
        <f t="shared" si="1"/>
        <v>999</v>
      </c>
      <c r="P40" s="21">
        <f>RANK(S40,$S$4:$S$104,0)+COUNTIF($S$4:S40,S40)-1</f>
        <v>41</v>
      </c>
      <c r="Q40" s="23">
        <f>RANK(O40,$O$4:$O$104,1)+COUNTIF($O$4:O40,O40)-1</f>
        <v>41</v>
      </c>
      <c r="R40" s="25">
        <f t="shared" si="2"/>
        <v>82</v>
      </c>
      <c r="S40" s="32">
        <f t="shared" si="3"/>
        <v>-999</v>
      </c>
      <c r="T40" s="33"/>
    </row>
    <row r="41" spans="1:20" s="31" customFormat="1" ht="13.5" thickBot="1">
      <c r="A41" s="15">
        <v>3</v>
      </c>
      <c r="B41" s="1">
        <v>6</v>
      </c>
      <c r="C41" s="1"/>
      <c r="D41" s="1"/>
      <c r="E41" s="3"/>
      <c r="F41" s="1">
        <v>0</v>
      </c>
      <c r="G41" s="1">
        <v>999</v>
      </c>
      <c r="H41" s="1">
        <v>0</v>
      </c>
      <c r="I41" s="1">
        <v>999</v>
      </c>
      <c r="J41" s="1">
        <v>0</v>
      </c>
      <c r="K41" s="1">
        <v>999</v>
      </c>
      <c r="L41" s="1">
        <v>0</v>
      </c>
      <c r="M41" s="1">
        <v>999</v>
      </c>
      <c r="N41" s="18">
        <f t="shared" si="0"/>
        <v>0</v>
      </c>
      <c r="O41" s="20">
        <f t="shared" si="1"/>
        <v>999</v>
      </c>
      <c r="P41" s="21">
        <f>RANK(S41,$S$4:$S$104,0)+COUNTIF($S$4:S41,S41)-1</f>
        <v>42</v>
      </c>
      <c r="Q41" s="23">
        <f>RANK(O41,$O$4:$O$104,1)+COUNTIF($O$4:O41,O41)-1</f>
        <v>42</v>
      </c>
      <c r="R41" s="25">
        <f t="shared" si="2"/>
        <v>84</v>
      </c>
      <c r="S41" s="32">
        <f t="shared" si="3"/>
        <v>-999</v>
      </c>
      <c r="T41" s="33"/>
    </row>
    <row r="42" spans="1:20" s="31" customFormat="1" ht="13.5" thickBot="1">
      <c r="A42" s="15">
        <v>3</v>
      </c>
      <c r="B42" s="1">
        <v>7</v>
      </c>
      <c r="C42" s="1"/>
      <c r="D42" s="1"/>
      <c r="E42" s="3"/>
      <c r="F42" s="1">
        <v>0</v>
      </c>
      <c r="G42" s="1">
        <v>999</v>
      </c>
      <c r="H42" s="1">
        <v>0</v>
      </c>
      <c r="I42" s="1">
        <v>999</v>
      </c>
      <c r="J42" s="1">
        <v>0</v>
      </c>
      <c r="K42" s="1">
        <v>999</v>
      </c>
      <c r="L42" s="1">
        <v>0</v>
      </c>
      <c r="M42" s="1">
        <v>999</v>
      </c>
      <c r="N42" s="18">
        <f t="shared" si="0"/>
        <v>0</v>
      </c>
      <c r="O42" s="20">
        <f t="shared" si="1"/>
        <v>999</v>
      </c>
      <c r="P42" s="21">
        <f>RANK(S42,$S$4:$S$104,0)+COUNTIF($S$4:S42,S42)-1</f>
        <v>43</v>
      </c>
      <c r="Q42" s="23">
        <f>RANK(O42,$O$4:$O$104,1)+COUNTIF($O$4:O42,O42)-1</f>
        <v>43</v>
      </c>
      <c r="R42" s="25">
        <f t="shared" si="2"/>
        <v>86</v>
      </c>
      <c r="S42" s="32">
        <f t="shared" si="3"/>
        <v>-999</v>
      </c>
      <c r="T42" s="33"/>
    </row>
    <row r="43" spans="1:20" s="31" customFormat="1" ht="13.5" thickBot="1">
      <c r="A43" s="15">
        <v>3</v>
      </c>
      <c r="B43" s="1">
        <v>8</v>
      </c>
      <c r="C43" s="1" t="s">
        <v>123</v>
      </c>
      <c r="D43" s="1" t="s">
        <v>124</v>
      </c>
      <c r="E43" s="3" t="s">
        <v>112</v>
      </c>
      <c r="F43" s="1">
        <v>43</v>
      </c>
      <c r="G43" s="1">
        <v>3.029</v>
      </c>
      <c r="H43" s="1">
        <v>31</v>
      </c>
      <c r="I43" s="1">
        <v>4.932</v>
      </c>
      <c r="J43" s="1">
        <v>48</v>
      </c>
      <c r="K43" s="1">
        <v>2.969</v>
      </c>
      <c r="L43" s="1">
        <v>34</v>
      </c>
      <c r="M43" s="1">
        <v>3.962</v>
      </c>
      <c r="N43" s="18">
        <f t="shared" si="0"/>
        <v>156</v>
      </c>
      <c r="O43" s="20">
        <f t="shared" si="1"/>
        <v>3.723</v>
      </c>
      <c r="P43" s="21">
        <f>RANK(S43,$S$4:$S$104,0)+COUNTIF($S$4:S43,S43)-1</f>
        <v>29</v>
      </c>
      <c r="Q43" s="23">
        <f>RANK(O43,$O$4:$O$104,1)+COUNTIF($O$4:O43,O43)-1</f>
        <v>19</v>
      </c>
      <c r="R43" s="25">
        <f t="shared" si="2"/>
        <v>48</v>
      </c>
      <c r="S43" s="32">
        <f t="shared" si="3"/>
        <v>152.277</v>
      </c>
      <c r="T43" s="33"/>
    </row>
    <row r="44" spans="1:20" s="31" customFormat="1" ht="13.5" thickBot="1">
      <c r="A44" s="15">
        <v>3</v>
      </c>
      <c r="B44" s="1">
        <v>9</v>
      </c>
      <c r="C44" s="1" t="s">
        <v>123</v>
      </c>
      <c r="D44" s="1" t="s">
        <v>124</v>
      </c>
      <c r="E44" s="3" t="s">
        <v>139</v>
      </c>
      <c r="F44" s="1">
        <v>36</v>
      </c>
      <c r="G44" s="1">
        <v>5.151</v>
      </c>
      <c r="H44" s="1">
        <v>41</v>
      </c>
      <c r="I44" s="1">
        <v>6.409</v>
      </c>
      <c r="J44" s="1">
        <v>0</v>
      </c>
      <c r="K44" s="1">
        <v>999</v>
      </c>
      <c r="L44" s="1">
        <v>44</v>
      </c>
      <c r="M44" s="1">
        <v>3.386</v>
      </c>
      <c r="N44" s="18">
        <f t="shared" si="0"/>
        <v>121</v>
      </c>
      <c r="O44" s="20">
        <f t="shared" si="1"/>
        <v>253.48649999999998</v>
      </c>
      <c r="P44" s="21">
        <f>RANK(S44,$S$4:$S$104,0)+COUNTIF($S$4:S44,S44)-1</f>
        <v>34</v>
      </c>
      <c r="Q44" s="23">
        <f>RANK(O44,$O$4:$O$104,1)+COUNTIF($O$4:O44,O44)-1</f>
        <v>34</v>
      </c>
      <c r="R44" s="25">
        <f t="shared" si="2"/>
        <v>68</v>
      </c>
      <c r="S44" s="32">
        <f t="shared" si="3"/>
        <v>-132.48649999999998</v>
      </c>
      <c r="T44" s="33"/>
    </row>
    <row r="45" spans="1:20" s="31" customFormat="1" ht="13.5" thickBot="1">
      <c r="A45" s="15">
        <v>3</v>
      </c>
      <c r="B45" s="1">
        <v>10</v>
      </c>
      <c r="C45" s="1" t="s">
        <v>123</v>
      </c>
      <c r="D45" s="1" t="s">
        <v>124</v>
      </c>
      <c r="E45" s="3" t="s">
        <v>88</v>
      </c>
      <c r="F45" s="1">
        <v>47</v>
      </c>
      <c r="G45" s="1">
        <v>3.023</v>
      </c>
      <c r="H45" s="1">
        <v>45</v>
      </c>
      <c r="I45" s="1">
        <v>3.415</v>
      </c>
      <c r="J45" s="1">
        <v>45</v>
      </c>
      <c r="K45" s="1">
        <v>4.979</v>
      </c>
      <c r="L45" s="1">
        <v>47</v>
      </c>
      <c r="M45" s="1">
        <v>3.711</v>
      </c>
      <c r="N45" s="18">
        <f t="shared" si="0"/>
        <v>184</v>
      </c>
      <c r="O45" s="20">
        <f t="shared" si="1"/>
        <v>3.7820000000000005</v>
      </c>
      <c r="P45" s="21">
        <f>RANK(S45,$S$4:$S$104,0)+COUNTIF($S$4:S45,S45)-1</f>
        <v>3</v>
      </c>
      <c r="Q45" s="23">
        <f>RANK(O45,$O$4:$O$104,1)+COUNTIF($O$4:O45,O45)-1</f>
        <v>20</v>
      </c>
      <c r="R45" s="25">
        <f t="shared" si="2"/>
        <v>23</v>
      </c>
      <c r="S45" s="32">
        <f t="shared" si="3"/>
        <v>180.218</v>
      </c>
      <c r="T45" s="33"/>
    </row>
    <row r="46" spans="1:20" s="31" customFormat="1" ht="13.5" thickBot="1">
      <c r="A46" s="15">
        <v>3</v>
      </c>
      <c r="B46" s="1">
        <v>11</v>
      </c>
      <c r="C46" s="1"/>
      <c r="D46" s="1"/>
      <c r="E46" s="3"/>
      <c r="F46" s="1">
        <v>0</v>
      </c>
      <c r="G46" s="1">
        <v>999</v>
      </c>
      <c r="H46" s="1">
        <v>0</v>
      </c>
      <c r="I46" s="1">
        <v>999</v>
      </c>
      <c r="J46" s="1">
        <v>0</v>
      </c>
      <c r="K46" s="1">
        <v>999</v>
      </c>
      <c r="L46" s="1">
        <v>0</v>
      </c>
      <c r="M46" s="1">
        <v>999</v>
      </c>
      <c r="N46" s="18">
        <f t="shared" si="0"/>
        <v>0</v>
      </c>
      <c r="O46" s="20">
        <f t="shared" si="1"/>
        <v>999</v>
      </c>
      <c r="P46" s="21">
        <f>RANK(S46,$S$4:$S$104,0)+COUNTIF($S$4:S46,S46)-1</f>
        <v>44</v>
      </c>
      <c r="Q46" s="23">
        <f>RANK(O46,$O$4:$O$104,1)+COUNTIF($O$4:O46,O46)-1</f>
        <v>44</v>
      </c>
      <c r="R46" s="25">
        <f t="shared" si="2"/>
        <v>88</v>
      </c>
      <c r="S46" s="32">
        <f t="shared" si="3"/>
        <v>-999</v>
      </c>
      <c r="T46" s="33"/>
    </row>
    <row r="47" spans="1:20" s="31" customFormat="1" ht="13.5" thickBot="1">
      <c r="A47" s="15">
        <v>3</v>
      </c>
      <c r="B47" s="1">
        <v>12</v>
      </c>
      <c r="C47" s="1"/>
      <c r="D47" s="1"/>
      <c r="E47" s="3"/>
      <c r="F47" s="1">
        <v>0</v>
      </c>
      <c r="G47" s="1">
        <v>999</v>
      </c>
      <c r="H47" s="1">
        <v>0</v>
      </c>
      <c r="I47" s="1">
        <v>999</v>
      </c>
      <c r="J47" s="1">
        <v>0</v>
      </c>
      <c r="K47" s="1">
        <v>999</v>
      </c>
      <c r="L47" s="1">
        <v>0</v>
      </c>
      <c r="M47" s="1">
        <v>999</v>
      </c>
      <c r="N47" s="18">
        <f t="shared" si="0"/>
        <v>0</v>
      </c>
      <c r="O47" s="20">
        <f t="shared" si="1"/>
        <v>999</v>
      </c>
      <c r="P47" s="21">
        <f>RANK(S47,$S$4:$S$104,0)+COUNTIF($S$4:S47,S47)-1</f>
        <v>45</v>
      </c>
      <c r="Q47" s="23">
        <f>RANK(O47,$O$4:$O$104,1)+COUNTIF($O$4:O47,O47)-1</f>
        <v>45</v>
      </c>
      <c r="R47" s="25">
        <f t="shared" si="2"/>
        <v>90</v>
      </c>
      <c r="S47" s="32">
        <f t="shared" si="3"/>
        <v>-999</v>
      </c>
      <c r="T47" s="33"/>
    </row>
    <row r="48" spans="1:20" s="31" customFormat="1" ht="13.5" thickBot="1">
      <c r="A48" s="15">
        <v>3</v>
      </c>
      <c r="B48" s="1">
        <v>13</v>
      </c>
      <c r="C48" s="1"/>
      <c r="D48" s="1"/>
      <c r="E48" s="3"/>
      <c r="F48" s="1">
        <v>0</v>
      </c>
      <c r="G48" s="1">
        <v>999</v>
      </c>
      <c r="H48" s="1">
        <v>0</v>
      </c>
      <c r="I48" s="1">
        <v>999</v>
      </c>
      <c r="J48" s="1">
        <v>0</v>
      </c>
      <c r="K48" s="1">
        <v>999</v>
      </c>
      <c r="L48" s="1">
        <v>0</v>
      </c>
      <c r="M48" s="1">
        <v>999</v>
      </c>
      <c r="N48" s="18">
        <f t="shared" si="0"/>
        <v>0</v>
      </c>
      <c r="O48" s="20">
        <f t="shared" si="1"/>
        <v>999</v>
      </c>
      <c r="P48" s="21">
        <f>RANK(S48,$S$4:$S$104,0)+COUNTIF($S$4:S48,S48)-1</f>
        <v>46</v>
      </c>
      <c r="Q48" s="23">
        <f>RANK(O48,$O$4:$O$104,1)+COUNTIF($O$4:O48,O48)-1</f>
        <v>46</v>
      </c>
      <c r="R48" s="25">
        <f t="shared" si="2"/>
        <v>92</v>
      </c>
      <c r="S48" s="32">
        <f t="shared" si="3"/>
        <v>-999</v>
      </c>
      <c r="T48" s="33"/>
    </row>
    <row r="49" spans="1:20" s="31" customFormat="1" ht="13.5" thickBot="1">
      <c r="A49" s="15">
        <v>3</v>
      </c>
      <c r="B49" s="1">
        <v>14</v>
      </c>
      <c r="C49" s="1" t="s">
        <v>136</v>
      </c>
      <c r="D49" s="1" t="s">
        <v>124</v>
      </c>
      <c r="E49" s="3" t="s">
        <v>137</v>
      </c>
      <c r="F49" s="1">
        <v>44</v>
      </c>
      <c r="G49" s="1">
        <v>5.524</v>
      </c>
      <c r="H49" s="1">
        <v>42</v>
      </c>
      <c r="I49" s="1">
        <v>4.703</v>
      </c>
      <c r="J49" s="1">
        <v>45</v>
      </c>
      <c r="K49" s="1">
        <v>2.809</v>
      </c>
      <c r="L49" s="1">
        <v>38</v>
      </c>
      <c r="M49" s="1">
        <v>3.606</v>
      </c>
      <c r="N49" s="18">
        <f t="shared" si="0"/>
        <v>169</v>
      </c>
      <c r="O49" s="20">
        <f t="shared" si="1"/>
        <v>4.160500000000001</v>
      </c>
      <c r="P49" s="21">
        <f>RANK(S49,$S$4:$S$104,0)+COUNTIF($S$4:S49,S49)-1</f>
        <v>19</v>
      </c>
      <c r="Q49" s="23">
        <f>RANK(O49,$O$4:$O$104,1)+COUNTIF($O$4:O49,O49)-1</f>
        <v>26</v>
      </c>
      <c r="R49" s="25">
        <f t="shared" si="2"/>
        <v>45</v>
      </c>
      <c r="S49" s="32">
        <f t="shared" si="3"/>
        <v>164.8395</v>
      </c>
      <c r="T49" s="33"/>
    </row>
    <row r="50" spans="1:20" s="31" customFormat="1" ht="13.5" thickBot="1">
      <c r="A50" s="15">
        <v>3</v>
      </c>
      <c r="B50" s="1">
        <v>15</v>
      </c>
      <c r="C50" s="1"/>
      <c r="D50" s="1"/>
      <c r="E50" s="3"/>
      <c r="F50" s="1">
        <v>0</v>
      </c>
      <c r="G50" s="1">
        <v>999</v>
      </c>
      <c r="H50" s="1">
        <v>0</v>
      </c>
      <c r="I50" s="1">
        <v>999</v>
      </c>
      <c r="J50" s="1">
        <v>0</v>
      </c>
      <c r="K50" s="1">
        <v>999</v>
      </c>
      <c r="L50" s="1">
        <v>0</v>
      </c>
      <c r="M50" s="1">
        <v>999</v>
      </c>
      <c r="N50" s="18">
        <f t="shared" si="0"/>
        <v>0</v>
      </c>
      <c r="O50" s="20">
        <f t="shared" si="1"/>
        <v>999</v>
      </c>
      <c r="P50" s="21">
        <f>RANK(S50,$S$4:$S$104,0)+COUNTIF($S$4:S50,S50)-1</f>
        <v>47</v>
      </c>
      <c r="Q50" s="23">
        <f>RANK(O50,$O$4:$O$104,1)+COUNTIF($O$4:O50,O50)-1</f>
        <v>47</v>
      </c>
      <c r="R50" s="25">
        <f t="shared" si="2"/>
        <v>94</v>
      </c>
      <c r="S50" s="32">
        <f t="shared" si="3"/>
        <v>-999</v>
      </c>
      <c r="T50" s="33"/>
    </row>
    <row r="51" spans="1:20" s="31" customFormat="1" ht="13.5" thickBot="1">
      <c r="A51" s="16">
        <v>3</v>
      </c>
      <c r="B51" s="11">
        <v>16</v>
      </c>
      <c r="C51" s="11"/>
      <c r="D51" s="11"/>
      <c r="E51" s="13"/>
      <c r="F51" s="11">
        <v>0</v>
      </c>
      <c r="G51" s="11">
        <v>999</v>
      </c>
      <c r="H51" s="11">
        <v>0</v>
      </c>
      <c r="I51" s="11">
        <v>999</v>
      </c>
      <c r="J51" s="11">
        <v>0</v>
      </c>
      <c r="K51" s="11">
        <v>999</v>
      </c>
      <c r="L51" s="11">
        <v>0</v>
      </c>
      <c r="M51" s="11">
        <v>999</v>
      </c>
      <c r="N51" s="19">
        <f t="shared" si="0"/>
        <v>0</v>
      </c>
      <c r="O51" s="27">
        <f t="shared" si="1"/>
        <v>999</v>
      </c>
      <c r="P51" s="21">
        <f>RANK(S51,$S$4:$S$104,0)+COUNTIF($S$4:S51,S51)-1</f>
        <v>48</v>
      </c>
      <c r="Q51" s="28">
        <f>RANK(O51,$O$4:$O$104,1)+COUNTIF($O$4:O51,O51)-1</f>
        <v>48</v>
      </c>
      <c r="R51" s="29">
        <f t="shared" si="2"/>
        <v>96</v>
      </c>
      <c r="S51" s="32">
        <f t="shared" si="3"/>
        <v>-999</v>
      </c>
      <c r="T51" s="33"/>
    </row>
    <row r="52" spans="1:20" s="31" customFormat="1" ht="13.5" thickBot="1">
      <c r="A52" s="14">
        <v>4</v>
      </c>
      <c r="B52" s="6">
        <v>1</v>
      </c>
      <c r="C52" s="6"/>
      <c r="D52" s="6"/>
      <c r="E52" s="8"/>
      <c r="F52" s="6">
        <v>0</v>
      </c>
      <c r="G52" s="6">
        <v>999</v>
      </c>
      <c r="H52" s="6">
        <v>0</v>
      </c>
      <c r="I52" s="6">
        <v>999</v>
      </c>
      <c r="J52" s="6">
        <v>0</v>
      </c>
      <c r="K52" s="6">
        <v>999</v>
      </c>
      <c r="L52" s="6">
        <v>0</v>
      </c>
      <c r="M52" s="6">
        <v>999</v>
      </c>
      <c r="N52" s="18">
        <f t="shared" si="0"/>
        <v>0</v>
      </c>
      <c r="O52" s="20">
        <f t="shared" si="1"/>
        <v>999</v>
      </c>
      <c r="P52" s="21">
        <f>RANK(S52,$S$4:$S$104,0)+COUNTIF($S$4:S52,S52)-1</f>
        <v>49</v>
      </c>
      <c r="Q52" s="23">
        <f>RANK(O52,$O$4:$O$104,1)+COUNTIF($O$4:O52,O52)-1</f>
        <v>49</v>
      </c>
      <c r="R52" s="21">
        <f t="shared" si="2"/>
        <v>98</v>
      </c>
      <c r="S52" s="32">
        <f t="shared" si="3"/>
        <v>-999</v>
      </c>
      <c r="T52" s="33"/>
    </row>
    <row r="53" spans="1:20" s="31" customFormat="1" ht="13.5" thickBot="1">
      <c r="A53" s="15">
        <v>4</v>
      </c>
      <c r="B53" s="1">
        <v>2</v>
      </c>
      <c r="C53" s="1"/>
      <c r="D53" s="1"/>
      <c r="E53" s="3"/>
      <c r="F53" s="1">
        <v>0</v>
      </c>
      <c r="G53" s="1">
        <v>999</v>
      </c>
      <c r="H53" s="1">
        <v>0</v>
      </c>
      <c r="I53" s="1">
        <v>999</v>
      </c>
      <c r="J53" s="1">
        <v>0</v>
      </c>
      <c r="K53" s="1">
        <v>999</v>
      </c>
      <c r="L53" s="1">
        <v>0</v>
      </c>
      <c r="M53" s="1">
        <v>999</v>
      </c>
      <c r="N53" s="18">
        <f t="shared" si="0"/>
        <v>0</v>
      </c>
      <c r="O53" s="20">
        <f t="shared" si="1"/>
        <v>999</v>
      </c>
      <c r="P53" s="21">
        <f>RANK(S53,$S$4:$S$104,0)+COUNTIF($S$4:S53,S53)-1</f>
        <v>50</v>
      </c>
      <c r="Q53" s="23">
        <f>RANK(O53,$O$4:$O$104,1)+COUNTIF($O$4:O53,O53)-1</f>
        <v>50</v>
      </c>
      <c r="R53" s="25">
        <f t="shared" si="2"/>
        <v>100</v>
      </c>
      <c r="S53" s="32">
        <f t="shared" si="3"/>
        <v>-999</v>
      </c>
      <c r="T53" s="33"/>
    </row>
    <row r="54" spans="1:20" s="31" customFormat="1" ht="13.5" thickBot="1">
      <c r="A54" s="15">
        <v>4</v>
      </c>
      <c r="B54" s="1">
        <v>3</v>
      </c>
      <c r="C54" s="1"/>
      <c r="D54" s="1"/>
      <c r="E54" s="3"/>
      <c r="F54" s="1">
        <v>0</v>
      </c>
      <c r="G54" s="1">
        <v>999</v>
      </c>
      <c r="H54" s="1">
        <v>0</v>
      </c>
      <c r="I54" s="1">
        <v>999</v>
      </c>
      <c r="J54" s="1">
        <v>0</v>
      </c>
      <c r="K54" s="1">
        <v>999</v>
      </c>
      <c r="L54" s="1">
        <v>0</v>
      </c>
      <c r="M54" s="1">
        <v>999</v>
      </c>
      <c r="N54" s="18">
        <f t="shared" si="0"/>
        <v>0</v>
      </c>
      <c r="O54" s="20">
        <f t="shared" si="1"/>
        <v>999</v>
      </c>
      <c r="P54" s="21">
        <f>RANK(S54,$S$4:$S$104,0)+COUNTIF($S$4:S54,S54)-1</f>
        <v>51</v>
      </c>
      <c r="Q54" s="23">
        <f>RANK(O54,$O$4:$O$104,1)+COUNTIF($O$4:O54,O54)-1</f>
        <v>51</v>
      </c>
      <c r="R54" s="25">
        <f t="shared" si="2"/>
        <v>102</v>
      </c>
      <c r="S54" s="32">
        <f t="shared" si="3"/>
        <v>-999</v>
      </c>
      <c r="T54" s="33"/>
    </row>
    <row r="55" spans="1:20" s="31" customFormat="1" ht="13.5" thickBot="1">
      <c r="A55" s="15">
        <v>4</v>
      </c>
      <c r="B55" s="1">
        <v>4</v>
      </c>
      <c r="C55" s="1"/>
      <c r="D55" s="1"/>
      <c r="E55" s="3"/>
      <c r="F55" s="1">
        <v>0</v>
      </c>
      <c r="G55" s="1">
        <v>999</v>
      </c>
      <c r="H55" s="1">
        <v>0</v>
      </c>
      <c r="I55" s="1">
        <v>999</v>
      </c>
      <c r="J55" s="1">
        <v>0</v>
      </c>
      <c r="K55" s="1">
        <v>999</v>
      </c>
      <c r="L55" s="1">
        <v>0</v>
      </c>
      <c r="M55" s="1">
        <v>999</v>
      </c>
      <c r="N55" s="18">
        <f t="shared" si="0"/>
        <v>0</v>
      </c>
      <c r="O55" s="20">
        <f t="shared" si="1"/>
        <v>999</v>
      </c>
      <c r="P55" s="21">
        <f>RANK(S55,$S$4:$S$104,0)+COUNTIF($S$4:S55,S55)-1</f>
        <v>52</v>
      </c>
      <c r="Q55" s="23">
        <f>RANK(O55,$O$4:$O$104,1)+COUNTIF($O$4:O55,O55)-1</f>
        <v>52</v>
      </c>
      <c r="R55" s="25">
        <f t="shared" si="2"/>
        <v>104</v>
      </c>
      <c r="S55" s="32">
        <f t="shared" si="3"/>
        <v>-999</v>
      </c>
      <c r="T55" s="33"/>
    </row>
    <row r="56" spans="1:20" s="31" customFormat="1" ht="13.5" thickBot="1">
      <c r="A56" s="15">
        <v>4</v>
      </c>
      <c r="B56" s="1">
        <v>5</v>
      </c>
      <c r="C56" s="1"/>
      <c r="D56" s="1"/>
      <c r="E56" s="3"/>
      <c r="F56" s="1">
        <v>0</v>
      </c>
      <c r="G56" s="1">
        <v>999</v>
      </c>
      <c r="H56" s="1">
        <v>0</v>
      </c>
      <c r="I56" s="1">
        <v>999</v>
      </c>
      <c r="J56" s="1">
        <v>0</v>
      </c>
      <c r="K56" s="1">
        <v>999</v>
      </c>
      <c r="L56" s="1">
        <v>0</v>
      </c>
      <c r="M56" s="1">
        <v>999</v>
      </c>
      <c r="N56" s="18">
        <f t="shared" si="0"/>
        <v>0</v>
      </c>
      <c r="O56" s="20">
        <f t="shared" si="1"/>
        <v>999</v>
      </c>
      <c r="P56" s="21">
        <f>RANK(S56,$S$4:$S$104,0)+COUNTIF($S$4:S56,S56)-1</f>
        <v>53</v>
      </c>
      <c r="Q56" s="23">
        <f>RANK(O56,$O$4:$O$104,1)+COUNTIF($O$4:O56,O56)-1</f>
        <v>53</v>
      </c>
      <c r="R56" s="25">
        <f t="shared" si="2"/>
        <v>106</v>
      </c>
      <c r="S56" s="32">
        <f t="shared" si="3"/>
        <v>-999</v>
      </c>
      <c r="T56" s="33"/>
    </row>
    <row r="57" spans="1:20" s="31" customFormat="1" ht="13.5" thickBot="1">
      <c r="A57" s="15">
        <v>4</v>
      </c>
      <c r="B57" s="1">
        <v>6</v>
      </c>
      <c r="C57" s="1"/>
      <c r="D57" s="1"/>
      <c r="E57" s="3"/>
      <c r="F57" s="1">
        <v>0</v>
      </c>
      <c r="G57" s="1">
        <v>999</v>
      </c>
      <c r="H57" s="1">
        <v>0</v>
      </c>
      <c r="I57" s="1">
        <v>999</v>
      </c>
      <c r="J57" s="1">
        <v>0</v>
      </c>
      <c r="K57" s="1">
        <v>999</v>
      </c>
      <c r="L57" s="1">
        <v>0</v>
      </c>
      <c r="M57" s="1">
        <v>999</v>
      </c>
      <c r="N57" s="18">
        <f t="shared" si="0"/>
        <v>0</v>
      </c>
      <c r="O57" s="20">
        <f t="shared" si="1"/>
        <v>999</v>
      </c>
      <c r="P57" s="21">
        <f>RANK(S57,$S$4:$S$104,0)+COUNTIF($S$4:S57,S57)-1</f>
        <v>54</v>
      </c>
      <c r="Q57" s="23">
        <f>RANK(O57,$O$4:$O$104,1)+COUNTIF($O$4:O57,O57)-1</f>
        <v>54</v>
      </c>
      <c r="R57" s="25">
        <f t="shared" si="2"/>
        <v>108</v>
      </c>
      <c r="S57" s="32">
        <f t="shared" si="3"/>
        <v>-999</v>
      </c>
      <c r="T57" s="33"/>
    </row>
    <row r="58" spans="1:20" s="31" customFormat="1" ht="13.5" thickBot="1">
      <c r="A58" s="15">
        <v>4</v>
      </c>
      <c r="B58" s="1">
        <v>7</v>
      </c>
      <c r="C58" s="1"/>
      <c r="D58" s="1"/>
      <c r="E58" s="3"/>
      <c r="F58" s="1">
        <v>0</v>
      </c>
      <c r="G58" s="1">
        <v>999</v>
      </c>
      <c r="H58" s="1">
        <v>0</v>
      </c>
      <c r="I58" s="1">
        <v>999</v>
      </c>
      <c r="J58" s="1">
        <v>0</v>
      </c>
      <c r="K58" s="1">
        <v>999</v>
      </c>
      <c r="L58" s="1">
        <v>0</v>
      </c>
      <c r="M58" s="1">
        <v>999</v>
      </c>
      <c r="N58" s="18">
        <f t="shared" si="0"/>
        <v>0</v>
      </c>
      <c r="O58" s="20">
        <f t="shared" si="1"/>
        <v>999</v>
      </c>
      <c r="P58" s="21">
        <f>RANK(S58,$S$4:$S$104,0)+COUNTIF($S$4:S58,S58)-1</f>
        <v>55</v>
      </c>
      <c r="Q58" s="23">
        <f>RANK(O58,$O$4:$O$104,1)+COUNTIF($O$4:O58,O58)-1</f>
        <v>55</v>
      </c>
      <c r="R58" s="25">
        <f t="shared" si="2"/>
        <v>110</v>
      </c>
      <c r="S58" s="32">
        <f t="shared" si="3"/>
        <v>-999</v>
      </c>
      <c r="T58" s="33"/>
    </row>
    <row r="59" spans="1:20" s="31" customFormat="1" ht="13.5" thickBot="1">
      <c r="A59" s="15">
        <v>4</v>
      </c>
      <c r="B59" s="1">
        <v>8</v>
      </c>
      <c r="C59" s="1"/>
      <c r="D59" s="1"/>
      <c r="E59" s="3"/>
      <c r="F59" s="1">
        <v>0</v>
      </c>
      <c r="G59" s="1">
        <v>999</v>
      </c>
      <c r="H59" s="1">
        <v>0</v>
      </c>
      <c r="I59" s="1">
        <v>999</v>
      </c>
      <c r="J59" s="1">
        <v>0</v>
      </c>
      <c r="K59" s="1">
        <v>999</v>
      </c>
      <c r="L59" s="1">
        <v>0</v>
      </c>
      <c r="M59" s="1">
        <v>999</v>
      </c>
      <c r="N59" s="18">
        <f t="shared" si="0"/>
        <v>0</v>
      </c>
      <c r="O59" s="20">
        <f t="shared" si="1"/>
        <v>999</v>
      </c>
      <c r="P59" s="21">
        <f>RANK(S59,$S$4:$S$104,0)+COUNTIF($S$4:S59,S59)-1</f>
        <v>56</v>
      </c>
      <c r="Q59" s="23">
        <f>RANK(O59,$O$4:$O$104,1)+COUNTIF($O$4:O59,O59)-1</f>
        <v>56</v>
      </c>
      <c r="R59" s="25">
        <f t="shared" si="2"/>
        <v>112</v>
      </c>
      <c r="S59" s="32">
        <f t="shared" si="3"/>
        <v>-999</v>
      </c>
      <c r="T59" s="33"/>
    </row>
    <row r="60" spans="1:20" s="31" customFormat="1" ht="13.5" thickBot="1">
      <c r="A60" s="15">
        <v>4</v>
      </c>
      <c r="B60" s="1">
        <v>9</v>
      </c>
      <c r="C60" s="1"/>
      <c r="D60" s="1"/>
      <c r="E60" s="3"/>
      <c r="F60" s="1">
        <v>0</v>
      </c>
      <c r="G60" s="1">
        <v>999</v>
      </c>
      <c r="H60" s="1">
        <v>0</v>
      </c>
      <c r="I60" s="1">
        <v>999</v>
      </c>
      <c r="J60" s="1">
        <v>0</v>
      </c>
      <c r="K60" s="1">
        <v>999</v>
      </c>
      <c r="L60" s="1">
        <v>0</v>
      </c>
      <c r="M60" s="1">
        <v>999</v>
      </c>
      <c r="N60" s="18">
        <f t="shared" si="0"/>
        <v>0</v>
      </c>
      <c r="O60" s="20">
        <f t="shared" si="1"/>
        <v>999</v>
      </c>
      <c r="P60" s="21">
        <f>RANK(S60,$S$4:$S$104,0)+COUNTIF($S$4:S60,S60)-1</f>
        <v>57</v>
      </c>
      <c r="Q60" s="23">
        <f>RANK(O60,$O$4:$O$104,1)+COUNTIF($O$4:O60,O60)-1</f>
        <v>57</v>
      </c>
      <c r="R60" s="25">
        <f t="shared" si="2"/>
        <v>114</v>
      </c>
      <c r="S60" s="32">
        <f t="shared" si="3"/>
        <v>-999</v>
      </c>
      <c r="T60" s="33"/>
    </row>
    <row r="61" spans="1:20" s="31" customFormat="1" ht="13.5" thickBot="1">
      <c r="A61" s="15">
        <v>4</v>
      </c>
      <c r="B61" s="1">
        <v>10</v>
      </c>
      <c r="C61" s="1"/>
      <c r="D61" s="1"/>
      <c r="E61" s="3"/>
      <c r="F61" s="1">
        <v>0</v>
      </c>
      <c r="G61" s="1">
        <v>999</v>
      </c>
      <c r="H61" s="1">
        <v>0</v>
      </c>
      <c r="I61" s="1">
        <v>999</v>
      </c>
      <c r="J61" s="1">
        <v>0</v>
      </c>
      <c r="K61" s="1">
        <v>999</v>
      </c>
      <c r="L61" s="1">
        <v>0</v>
      </c>
      <c r="M61" s="1">
        <v>999</v>
      </c>
      <c r="N61" s="18">
        <f t="shared" si="0"/>
        <v>0</v>
      </c>
      <c r="O61" s="20">
        <f t="shared" si="1"/>
        <v>999</v>
      </c>
      <c r="P61" s="21">
        <f>RANK(S61,$S$4:$S$104,0)+COUNTIF($S$4:S61,S61)-1</f>
        <v>58</v>
      </c>
      <c r="Q61" s="23">
        <f>RANK(O61,$O$4:$O$104,1)+COUNTIF($O$4:O61,O61)-1</f>
        <v>58</v>
      </c>
      <c r="R61" s="25">
        <f t="shared" si="2"/>
        <v>116</v>
      </c>
      <c r="S61" s="32">
        <f t="shared" si="3"/>
        <v>-999</v>
      </c>
      <c r="T61" s="33"/>
    </row>
    <row r="62" spans="1:20" s="31" customFormat="1" ht="13.5" thickBot="1">
      <c r="A62" s="15">
        <v>4</v>
      </c>
      <c r="B62" s="1">
        <v>11</v>
      </c>
      <c r="C62" s="1"/>
      <c r="D62" s="1"/>
      <c r="E62" s="3"/>
      <c r="F62" s="1">
        <v>0</v>
      </c>
      <c r="G62" s="1">
        <v>999</v>
      </c>
      <c r="H62" s="1">
        <v>0</v>
      </c>
      <c r="I62" s="1">
        <v>999</v>
      </c>
      <c r="J62" s="1">
        <v>0</v>
      </c>
      <c r="K62" s="1">
        <v>999</v>
      </c>
      <c r="L62" s="1">
        <v>0</v>
      </c>
      <c r="M62" s="1">
        <v>999</v>
      </c>
      <c r="N62" s="18">
        <f t="shared" si="0"/>
        <v>0</v>
      </c>
      <c r="O62" s="20">
        <f t="shared" si="1"/>
        <v>999</v>
      </c>
      <c r="P62" s="21">
        <f>RANK(S62,$S$4:$S$104,0)+COUNTIF($S$4:S62,S62)-1</f>
        <v>59</v>
      </c>
      <c r="Q62" s="23">
        <f>RANK(O62,$O$4:$O$104,1)+COUNTIF($O$4:O62,O62)-1</f>
        <v>59</v>
      </c>
      <c r="R62" s="25">
        <f t="shared" si="2"/>
        <v>118</v>
      </c>
      <c r="S62" s="32">
        <f t="shared" si="3"/>
        <v>-999</v>
      </c>
      <c r="T62" s="33"/>
    </row>
    <row r="63" spans="1:20" s="31" customFormat="1" ht="13.5" thickBot="1">
      <c r="A63" s="15">
        <v>4</v>
      </c>
      <c r="B63" s="1">
        <v>12</v>
      </c>
      <c r="C63" s="1"/>
      <c r="D63" s="1"/>
      <c r="E63" s="3"/>
      <c r="F63" s="1">
        <v>0</v>
      </c>
      <c r="G63" s="1">
        <v>999</v>
      </c>
      <c r="H63" s="1">
        <v>0</v>
      </c>
      <c r="I63" s="1">
        <v>999</v>
      </c>
      <c r="J63" s="1">
        <v>0</v>
      </c>
      <c r="K63" s="1">
        <v>999</v>
      </c>
      <c r="L63" s="1">
        <v>0</v>
      </c>
      <c r="M63" s="1">
        <v>999</v>
      </c>
      <c r="N63" s="18">
        <f t="shared" si="0"/>
        <v>0</v>
      </c>
      <c r="O63" s="20">
        <f t="shared" si="1"/>
        <v>999</v>
      </c>
      <c r="P63" s="21">
        <f>RANK(S63,$S$4:$S$104,0)+COUNTIF($S$4:S63,S63)-1</f>
        <v>60</v>
      </c>
      <c r="Q63" s="23">
        <f>RANK(O63,$O$4:$O$104,1)+COUNTIF($O$4:O63,O63)-1</f>
        <v>60</v>
      </c>
      <c r="R63" s="25">
        <f t="shared" si="2"/>
        <v>120</v>
      </c>
      <c r="S63" s="32">
        <f t="shared" si="3"/>
        <v>-999</v>
      </c>
      <c r="T63" s="33"/>
    </row>
    <row r="64" spans="1:20" s="31" customFormat="1" ht="13.5" thickBot="1">
      <c r="A64" s="15">
        <v>4</v>
      </c>
      <c r="B64" s="1">
        <v>13</v>
      </c>
      <c r="C64" s="1"/>
      <c r="D64" s="1"/>
      <c r="E64" s="3"/>
      <c r="F64" s="1">
        <v>0</v>
      </c>
      <c r="G64" s="1">
        <v>999</v>
      </c>
      <c r="H64" s="1">
        <v>0</v>
      </c>
      <c r="I64" s="1">
        <v>999</v>
      </c>
      <c r="J64" s="1">
        <v>0</v>
      </c>
      <c r="K64" s="1">
        <v>999</v>
      </c>
      <c r="L64" s="1">
        <v>0</v>
      </c>
      <c r="M64" s="1">
        <v>999</v>
      </c>
      <c r="N64" s="18">
        <f t="shared" si="0"/>
        <v>0</v>
      </c>
      <c r="O64" s="20">
        <f t="shared" si="1"/>
        <v>999</v>
      </c>
      <c r="P64" s="21">
        <f>RANK(S64,$S$4:$S$104,0)+COUNTIF($S$4:S64,S64)-1</f>
        <v>61</v>
      </c>
      <c r="Q64" s="23">
        <f>RANK(O64,$O$4:$O$104,1)+COUNTIF($O$4:O64,O64)-1</f>
        <v>61</v>
      </c>
      <c r="R64" s="25">
        <f t="shared" si="2"/>
        <v>122</v>
      </c>
      <c r="S64" s="32">
        <f t="shared" si="3"/>
        <v>-999</v>
      </c>
      <c r="T64" s="33"/>
    </row>
    <row r="65" spans="1:20" s="31" customFormat="1" ht="13.5" thickBot="1">
      <c r="A65" s="15">
        <v>4</v>
      </c>
      <c r="B65" s="1">
        <v>14</v>
      </c>
      <c r="C65" s="1"/>
      <c r="D65" s="1"/>
      <c r="E65" s="3"/>
      <c r="F65" s="1">
        <v>0</v>
      </c>
      <c r="G65" s="1">
        <v>999</v>
      </c>
      <c r="H65" s="1">
        <v>0</v>
      </c>
      <c r="I65" s="1">
        <v>999</v>
      </c>
      <c r="J65" s="1">
        <v>0</v>
      </c>
      <c r="K65" s="1">
        <v>999</v>
      </c>
      <c r="L65" s="1">
        <v>0</v>
      </c>
      <c r="M65" s="1">
        <v>999</v>
      </c>
      <c r="N65" s="18">
        <f t="shared" si="0"/>
        <v>0</v>
      </c>
      <c r="O65" s="20">
        <f t="shared" si="1"/>
        <v>999</v>
      </c>
      <c r="P65" s="21">
        <f>RANK(S65,$S$4:$S$104,0)+COUNTIF($S$4:S65,S65)-1</f>
        <v>62</v>
      </c>
      <c r="Q65" s="23">
        <f>RANK(O65,$O$4:$O$104,1)+COUNTIF($O$4:O65,O65)-1</f>
        <v>62</v>
      </c>
      <c r="R65" s="25">
        <f t="shared" si="2"/>
        <v>124</v>
      </c>
      <c r="S65" s="32">
        <f t="shared" si="3"/>
        <v>-999</v>
      </c>
      <c r="T65" s="33"/>
    </row>
    <row r="66" spans="1:20" s="31" customFormat="1" ht="13.5" thickBot="1">
      <c r="A66" s="15">
        <v>4</v>
      </c>
      <c r="B66" s="1">
        <v>15</v>
      </c>
      <c r="C66" s="1"/>
      <c r="D66" s="1"/>
      <c r="E66" s="3"/>
      <c r="F66" s="1">
        <v>0</v>
      </c>
      <c r="G66" s="1">
        <v>999</v>
      </c>
      <c r="H66" s="1">
        <v>0</v>
      </c>
      <c r="I66" s="1">
        <v>999</v>
      </c>
      <c r="J66" s="1">
        <v>0</v>
      </c>
      <c r="K66" s="1">
        <v>999</v>
      </c>
      <c r="L66" s="1">
        <v>0</v>
      </c>
      <c r="M66" s="1">
        <v>999</v>
      </c>
      <c r="N66" s="18">
        <f t="shared" si="0"/>
        <v>0</v>
      </c>
      <c r="O66" s="20">
        <f t="shared" si="1"/>
        <v>999</v>
      </c>
      <c r="P66" s="21">
        <f>RANK(S66,$S$4:$S$104,0)+COUNTIF($S$4:S66,S66)-1</f>
        <v>63</v>
      </c>
      <c r="Q66" s="23">
        <f>RANK(O66,$O$4:$O$104,1)+COUNTIF($O$4:O66,O66)-1</f>
        <v>63</v>
      </c>
      <c r="R66" s="25">
        <f t="shared" si="2"/>
        <v>126</v>
      </c>
      <c r="S66" s="32">
        <f t="shared" si="3"/>
        <v>-999</v>
      </c>
      <c r="T66" s="33"/>
    </row>
    <row r="67" spans="1:20" s="31" customFormat="1" ht="13.5" thickBot="1">
      <c r="A67" s="16">
        <v>4</v>
      </c>
      <c r="B67" s="11">
        <v>16</v>
      </c>
      <c r="C67" s="11"/>
      <c r="D67" s="11"/>
      <c r="E67" s="13"/>
      <c r="F67" s="11">
        <v>0</v>
      </c>
      <c r="G67" s="11">
        <v>999</v>
      </c>
      <c r="H67" s="11">
        <v>0</v>
      </c>
      <c r="I67" s="11">
        <v>999</v>
      </c>
      <c r="J67" s="11">
        <v>0</v>
      </c>
      <c r="K67" s="11">
        <v>999</v>
      </c>
      <c r="L67" s="11">
        <v>0</v>
      </c>
      <c r="M67" s="11">
        <v>999</v>
      </c>
      <c r="N67" s="19">
        <f t="shared" si="0"/>
        <v>0</v>
      </c>
      <c r="O67" s="27">
        <f t="shared" si="1"/>
        <v>999</v>
      </c>
      <c r="P67" s="21">
        <f>RANK(S67,$S$4:$S$104,0)+COUNTIF($S$4:S67,S67)-1</f>
        <v>64</v>
      </c>
      <c r="Q67" s="28">
        <f>RANK(O67,$O$4:$O$104,1)+COUNTIF($O$4:O67,O67)-1</f>
        <v>64</v>
      </c>
      <c r="R67" s="29">
        <f t="shared" si="2"/>
        <v>128</v>
      </c>
      <c r="S67" s="32">
        <f t="shared" si="3"/>
        <v>-999</v>
      </c>
      <c r="T67" s="33"/>
    </row>
    <row r="68" spans="1:19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S68" s="30"/>
    </row>
    <row r="69" spans="1:16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1:16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1:16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1:16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1:16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1:16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1:16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1:16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1:16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1:16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1:16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</sheetData>
  <sheetProtection/>
  <mergeCells count="7">
    <mergeCell ref="A1:R1"/>
    <mergeCell ref="L2:M2"/>
    <mergeCell ref="N2:O2"/>
    <mergeCell ref="A2:E2"/>
    <mergeCell ref="F2:G2"/>
    <mergeCell ref="H2:I2"/>
    <mergeCell ref="J2:K2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T67"/>
  <sheetViews>
    <sheetView zoomScalePageLayoutView="0" workbookViewId="0" topLeftCell="A1">
      <selection activeCell="A1" sqref="A1:R1"/>
    </sheetView>
  </sheetViews>
  <sheetFormatPr defaultColWidth="9.140625" defaultRowHeight="12.75"/>
  <cols>
    <col min="1" max="1" width="2.421875" style="0" bestFit="1" customWidth="1"/>
    <col min="2" max="2" width="3.28125" style="0" bestFit="1" customWidth="1"/>
    <col min="3" max="3" width="3.28125" style="0" customWidth="1"/>
    <col min="4" max="4" width="3.421875" style="0" customWidth="1"/>
    <col min="5" max="5" width="21.00390625" style="0" customWidth="1"/>
    <col min="6" max="6" width="6.421875" style="0" customWidth="1"/>
    <col min="7" max="7" width="6.57421875" style="0" customWidth="1"/>
    <col min="8" max="9" width="6.8515625" style="0" customWidth="1"/>
    <col min="10" max="10" width="6.28125" style="0" customWidth="1"/>
    <col min="11" max="12" width="6.421875" style="0" customWidth="1"/>
    <col min="13" max="13" width="7.28125" style="0" customWidth="1"/>
    <col min="14" max="14" width="6.57421875" style="0" customWidth="1"/>
    <col min="15" max="15" width="8.00390625" style="0" customWidth="1"/>
    <col min="16" max="16" width="7.421875" style="0" customWidth="1"/>
    <col min="17" max="17" width="7.140625" style="0" customWidth="1"/>
    <col min="18" max="18" width="7.7109375" style="0" customWidth="1"/>
    <col min="19" max="19" width="10.28125" style="0" hidden="1" customWidth="1"/>
  </cols>
  <sheetData>
    <row r="1" spans="1:18" s="38" customFormat="1" ht="12.75" customHeight="1" thickBot="1">
      <c r="A1" s="69" t="s">
        <v>16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1"/>
    </row>
    <row r="2" spans="1:18" s="42" customFormat="1" ht="12.75" thickBot="1">
      <c r="A2" s="74" t="s">
        <v>15</v>
      </c>
      <c r="B2" s="75"/>
      <c r="C2" s="75"/>
      <c r="D2" s="75"/>
      <c r="E2" s="76"/>
      <c r="F2" s="74" t="s">
        <v>5</v>
      </c>
      <c r="G2" s="76"/>
      <c r="H2" s="74" t="s">
        <v>6</v>
      </c>
      <c r="I2" s="76"/>
      <c r="J2" s="74" t="s">
        <v>7</v>
      </c>
      <c r="K2" s="76"/>
      <c r="L2" s="77" t="s">
        <v>8</v>
      </c>
      <c r="M2" s="78"/>
      <c r="N2" s="74" t="s">
        <v>9</v>
      </c>
      <c r="O2" s="76"/>
      <c r="P2" s="39" t="s">
        <v>10</v>
      </c>
      <c r="Q2" s="40" t="s">
        <v>10</v>
      </c>
      <c r="R2" s="41" t="s">
        <v>13</v>
      </c>
    </row>
    <row r="3" spans="1:18" s="31" customFormat="1" ht="13.5" customHeight="1" thickBot="1">
      <c r="A3" s="17" t="s">
        <v>1</v>
      </c>
      <c r="B3" s="17" t="s">
        <v>2</v>
      </c>
      <c r="C3" s="17" t="s">
        <v>11</v>
      </c>
      <c r="D3" s="17" t="s">
        <v>12</v>
      </c>
      <c r="E3" s="17" t="s">
        <v>0</v>
      </c>
      <c r="F3" s="17" t="s">
        <v>4</v>
      </c>
      <c r="G3" s="17" t="s">
        <v>3</v>
      </c>
      <c r="H3" s="17" t="s">
        <v>4</v>
      </c>
      <c r="I3" s="17" t="s">
        <v>3</v>
      </c>
      <c r="J3" s="17" t="s">
        <v>4</v>
      </c>
      <c r="K3" s="17" t="s">
        <v>3</v>
      </c>
      <c r="L3" s="17" t="s">
        <v>4</v>
      </c>
      <c r="M3" s="17" t="s">
        <v>3</v>
      </c>
      <c r="N3" s="17" t="s">
        <v>4</v>
      </c>
      <c r="O3" s="17" t="s">
        <v>3</v>
      </c>
      <c r="P3" s="17" t="s">
        <v>4</v>
      </c>
      <c r="Q3" s="22" t="s">
        <v>3</v>
      </c>
      <c r="R3" s="26" t="s">
        <v>14</v>
      </c>
    </row>
    <row r="4" spans="1:20" s="31" customFormat="1" ht="12.75" customHeight="1" thickBot="1">
      <c r="A4" s="5">
        <v>1</v>
      </c>
      <c r="B4" s="6">
        <v>1</v>
      </c>
      <c r="C4" s="6" t="s">
        <v>123</v>
      </c>
      <c r="D4" s="6" t="s">
        <v>124</v>
      </c>
      <c r="E4" s="7" t="s">
        <v>127</v>
      </c>
      <c r="F4" s="6">
        <v>45</v>
      </c>
      <c r="G4" s="6">
        <v>2.419</v>
      </c>
      <c r="H4" s="6">
        <v>47</v>
      </c>
      <c r="I4" s="6">
        <v>3.053</v>
      </c>
      <c r="J4" s="6">
        <v>49</v>
      </c>
      <c r="K4" s="6">
        <v>3.514</v>
      </c>
      <c r="L4" s="6">
        <v>46</v>
      </c>
      <c r="M4" s="6">
        <v>3.235</v>
      </c>
      <c r="N4" s="18">
        <f>AVERAGE(F4+H4+J4+L4)</f>
        <v>187</v>
      </c>
      <c r="O4" s="20">
        <f>AVERAGE(G4+I4+K4+M4)/4</f>
        <v>3.0552499999999996</v>
      </c>
      <c r="P4" s="21">
        <f>RANK(S4,$S$4:$S$104,0)+COUNTIF($S$4:S4,S4)-1</f>
        <v>6</v>
      </c>
      <c r="Q4" s="23">
        <f>RANK(O4,$O$4:$O$104,1)+COUNTIF($O$4:O4,O4)-1</f>
        <v>20</v>
      </c>
      <c r="R4" s="21">
        <f>AVERAGE(P4+Q4)</f>
        <v>26</v>
      </c>
      <c r="S4" s="32">
        <f>N4-O4</f>
        <v>183.94475</v>
      </c>
      <c r="T4" s="21"/>
    </row>
    <row r="5" spans="1:20" s="31" customFormat="1" ht="12.75" customHeight="1" thickBot="1">
      <c r="A5" s="9">
        <v>1</v>
      </c>
      <c r="B5" s="1">
        <v>2</v>
      </c>
      <c r="C5" s="1" t="s">
        <v>123</v>
      </c>
      <c r="D5" s="1" t="s">
        <v>124</v>
      </c>
      <c r="E5" s="2" t="s">
        <v>102</v>
      </c>
      <c r="F5" s="1">
        <v>47</v>
      </c>
      <c r="G5" s="1">
        <v>2.954</v>
      </c>
      <c r="H5" s="1">
        <v>45</v>
      </c>
      <c r="I5" s="1">
        <v>2.449</v>
      </c>
      <c r="J5" s="1">
        <v>47</v>
      </c>
      <c r="K5" s="1">
        <v>2.767</v>
      </c>
      <c r="L5" s="1">
        <v>45</v>
      </c>
      <c r="M5" s="1">
        <v>2.004</v>
      </c>
      <c r="N5" s="18">
        <f aca="true" t="shared" si="0" ref="N5:N67">AVERAGE(F5+H5+J5+L5)</f>
        <v>184</v>
      </c>
      <c r="O5" s="20">
        <f aca="true" t="shared" si="1" ref="O5:O67">AVERAGE(G5+I5+K5+M5)/4</f>
        <v>2.5435</v>
      </c>
      <c r="P5" s="21">
        <f>RANK(S5,$S$4:$S$104,0)+COUNTIF($S$4:S5,S5)-1</f>
        <v>8</v>
      </c>
      <c r="Q5" s="23">
        <f>RANK(O5,$O$4:$O$104,1)+COUNTIF($O$4:O5,O5)-1</f>
        <v>11</v>
      </c>
      <c r="R5" s="25">
        <f aca="true" t="shared" si="2" ref="R5:R67">AVERAGE(P5+Q5)</f>
        <v>19</v>
      </c>
      <c r="S5" s="32">
        <f aca="true" t="shared" si="3" ref="S5:S67">N5-O5</f>
        <v>181.4565</v>
      </c>
      <c r="T5" s="33"/>
    </row>
    <row r="6" spans="1:20" s="31" customFormat="1" ht="12.75" customHeight="1" thickBot="1">
      <c r="A6" s="9">
        <v>1</v>
      </c>
      <c r="B6" s="1">
        <v>3</v>
      </c>
      <c r="C6" s="1" t="s">
        <v>123</v>
      </c>
      <c r="D6" s="1" t="s">
        <v>124</v>
      </c>
      <c r="E6" s="2" t="s">
        <v>115</v>
      </c>
      <c r="F6" s="1">
        <v>39</v>
      </c>
      <c r="G6" s="1">
        <v>1.706</v>
      </c>
      <c r="H6" s="1">
        <v>42</v>
      </c>
      <c r="I6" s="1">
        <v>2.038</v>
      </c>
      <c r="J6" s="1">
        <v>45</v>
      </c>
      <c r="K6" s="1">
        <v>2.68</v>
      </c>
      <c r="L6" s="1">
        <v>47</v>
      </c>
      <c r="M6" s="1">
        <v>2.189</v>
      </c>
      <c r="N6" s="18">
        <f t="shared" si="0"/>
        <v>173</v>
      </c>
      <c r="O6" s="20">
        <f t="shared" si="1"/>
        <v>2.15325</v>
      </c>
      <c r="P6" s="21">
        <f>RANK(S6,$S$4:$S$104,0)+COUNTIF($S$4:S6,S6)-1</f>
        <v>26</v>
      </c>
      <c r="Q6" s="23">
        <f>RANK(O6,$O$4:$O$104,1)+COUNTIF($O$4:O6,O6)-1</f>
        <v>4</v>
      </c>
      <c r="R6" s="25">
        <f t="shared" si="2"/>
        <v>30</v>
      </c>
      <c r="S6" s="32">
        <f t="shared" si="3"/>
        <v>170.84675</v>
      </c>
      <c r="T6" s="33"/>
    </row>
    <row r="7" spans="1:20" s="31" customFormat="1" ht="12.75" customHeight="1" thickBot="1">
      <c r="A7" s="9">
        <v>1</v>
      </c>
      <c r="B7" s="1">
        <v>4</v>
      </c>
      <c r="C7" s="1" t="s">
        <v>123</v>
      </c>
      <c r="D7" s="1" t="s">
        <v>124</v>
      </c>
      <c r="E7" s="2" t="s">
        <v>128</v>
      </c>
      <c r="F7" s="1">
        <v>39</v>
      </c>
      <c r="G7" s="1">
        <v>4.15</v>
      </c>
      <c r="H7" s="1">
        <v>41</v>
      </c>
      <c r="I7" s="1">
        <v>3.697</v>
      </c>
      <c r="J7" s="1">
        <v>40</v>
      </c>
      <c r="K7" s="1">
        <v>5.521</v>
      </c>
      <c r="L7" s="1">
        <v>46</v>
      </c>
      <c r="M7" s="1">
        <v>3.529</v>
      </c>
      <c r="N7" s="18">
        <f t="shared" si="0"/>
        <v>166</v>
      </c>
      <c r="O7" s="20">
        <f t="shared" si="1"/>
        <v>4.22425</v>
      </c>
      <c r="P7" s="21">
        <f>RANK(S7,$S$4:$S$104,0)+COUNTIF($S$4:S7,S7)-1</f>
        <v>28</v>
      </c>
      <c r="Q7" s="23">
        <f>RANK(O7,$O$4:$O$104,1)+COUNTIF($O$4:O7,O7)-1</f>
        <v>30</v>
      </c>
      <c r="R7" s="25">
        <f t="shared" si="2"/>
        <v>58</v>
      </c>
      <c r="S7" s="32">
        <f t="shared" si="3"/>
        <v>161.77575</v>
      </c>
      <c r="T7" s="33"/>
    </row>
    <row r="8" spans="1:20" s="31" customFormat="1" ht="12.75" customHeight="1" thickBot="1">
      <c r="A8" s="9">
        <v>1</v>
      </c>
      <c r="B8" s="1">
        <v>5</v>
      </c>
      <c r="C8" s="1" t="s">
        <v>123</v>
      </c>
      <c r="D8" s="1" t="s">
        <v>124</v>
      </c>
      <c r="E8" s="2" t="s">
        <v>29</v>
      </c>
      <c r="F8" s="1">
        <v>49</v>
      </c>
      <c r="G8" s="1">
        <v>2.802</v>
      </c>
      <c r="H8" s="1">
        <v>49</v>
      </c>
      <c r="I8" s="1">
        <v>2.491</v>
      </c>
      <c r="J8" s="1">
        <v>48</v>
      </c>
      <c r="K8" s="1">
        <v>1.855</v>
      </c>
      <c r="L8" s="1">
        <v>46</v>
      </c>
      <c r="M8" s="1">
        <v>3.833</v>
      </c>
      <c r="N8" s="18">
        <f t="shared" si="0"/>
        <v>192</v>
      </c>
      <c r="O8" s="20">
        <f t="shared" si="1"/>
        <v>2.74525</v>
      </c>
      <c r="P8" s="21">
        <f>RANK(S8,$S$4:$S$104,0)+COUNTIF($S$4:S8,S8)-1</f>
        <v>2</v>
      </c>
      <c r="Q8" s="23">
        <f>RANK(O8,$O$4:$O$104,1)+COUNTIF($O$4:O8,O8)-1</f>
        <v>16</v>
      </c>
      <c r="R8" s="25">
        <f t="shared" si="2"/>
        <v>18</v>
      </c>
      <c r="S8" s="32">
        <f t="shared" si="3"/>
        <v>189.25475</v>
      </c>
      <c r="T8" s="33"/>
    </row>
    <row r="9" spans="1:20" s="31" customFormat="1" ht="12.75" customHeight="1" thickBot="1">
      <c r="A9" s="9">
        <v>1</v>
      </c>
      <c r="B9" s="1">
        <v>6</v>
      </c>
      <c r="C9" s="1" t="s">
        <v>123</v>
      </c>
      <c r="D9" s="1" t="s">
        <v>124</v>
      </c>
      <c r="E9" s="2" t="s">
        <v>87</v>
      </c>
      <c r="F9" s="1">
        <v>44</v>
      </c>
      <c r="G9" s="1">
        <v>1.755</v>
      </c>
      <c r="H9" s="1">
        <v>46</v>
      </c>
      <c r="I9" s="1">
        <v>3.324</v>
      </c>
      <c r="J9" s="1">
        <v>48</v>
      </c>
      <c r="K9" s="1">
        <v>2.237</v>
      </c>
      <c r="L9" s="1">
        <v>37</v>
      </c>
      <c r="M9" s="1">
        <v>2.481</v>
      </c>
      <c r="N9" s="18">
        <f t="shared" si="0"/>
        <v>175</v>
      </c>
      <c r="O9" s="20">
        <f t="shared" si="1"/>
        <v>2.44925</v>
      </c>
      <c r="P9" s="21">
        <f>RANK(S9,$S$4:$S$104,0)+COUNTIF($S$4:S9,S9)-1</f>
        <v>25</v>
      </c>
      <c r="Q9" s="23">
        <f>RANK(O9,$O$4:$O$104,1)+COUNTIF($O$4:O9,O9)-1</f>
        <v>8</v>
      </c>
      <c r="R9" s="25">
        <f t="shared" si="2"/>
        <v>33</v>
      </c>
      <c r="S9" s="32">
        <f t="shared" si="3"/>
        <v>172.55075</v>
      </c>
      <c r="T9" s="33"/>
    </row>
    <row r="10" spans="1:20" s="31" customFormat="1" ht="12.75" customHeight="1" thickBot="1">
      <c r="A10" s="9">
        <v>1</v>
      </c>
      <c r="B10" s="1">
        <v>7</v>
      </c>
      <c r="C10" s="1" t="s">
        <v>123</v>
      </c>
      <c r="D10" s="1" t="s">
        <v>124</v>
      </c>
      <c r="E10" s="2" t="s">
        <v>129</v>
      </c>
      <c r="F10" s="1">
        <v>47</v>
      </c>
      <c r="G10" s="1">
        <v>3.079</v>
      </c>
      <c r="H10" s="1">
        <v>47</v>
      </c>
      <c r="I10" s="1">
        <v>2.667</v>
      </c>
      <c r="J10" s="1">
        <v>44</v>
      </c>
      <c r="K10" s="1">
        <v>1.708</v>
      </c>
      <c r="L10" s="1">
        <v>48</v>
      </c>
      <c r="M10" s="1">
        <v>2.343</v>
      </c>
      <c r="N10" s="18">
        <f t="shared" si="0"/>
        <v>186</v>
      </c>
      <c r="O10" s="20">
        <f t="shared" si="1"/>
        <v>2.44925</v>
      </c>
      <c r="P10" s="21">
        <f>RANK(S10,$S$4:$S$104,0)+COUNTIF($S$4:S10,S10)-1</f>
        <v>7</v>
      </c>
      <c r="Q10" s="23">
        <f>RANK(O10,$O$4:$O$104,1)+COUNTIF($O$4:O10,O10)-1</f>
        <v>9</v>
      </c>
      <c r="R10" s="25">
        <f t="shared" si="2"/>
        <v>16</v>
      </c>
      <c r="S10" s="32">
        <f t="shared" si="3"/>
        <v>183.55075</v>
      </c>
      <c r="T10" s="33"/>
    </row>
    <row r="11" spans="1:20" s="31" customFormat="1" ht="12.75" customHeight="1" thickBot="1">
      <c r="A11" s="9">
        <v>1</v>
      </c>
      <c r="B11" s="1">
        <v>8</v>
      </c>
      <c r="C11" s="1" t="s">
        <v>123</v>
      </c>
      <c r="D11" s="1" t="s">
        <v>124</v>
      </c>
      <c r="E11" s="2" t="s">
        <v>107</v>
      </c>
      <c r="F11" s="1">
        <v>45</v>
      </c>
      <c r="G11" s="1">
        <v>2.741</v>
      </c>
      <c r="H11" s="1">
        <v>43</v>
      </c>
      <c r="I11" s="1">
        <v>1.916</v>
      </c>
      <c r="J11" s="1">
        <v>41</v>
      </c>
      <c r="K11" s="1">
        <v>3.294</v>
      </c>
      <c r="L11" s="1">
        <v>47</v>
      </c>
      <c r="M11" s="1">
        <v>2.011</v>
      </c>
      <c r="N11" s="18">
        <f t="shared" si="0"/>
        <v>176</v>
      </c>
      <c r="O11" s="20">
        <f t="shared" si="1"/>
        <v>2.4905</v>
      </c>
      <c r="P11" s="21">
        <f>RANK(S11,$S$4:$S$104,0)+COUNTIF($S$4:S11,S11)-1</f>
        <v>24</v>
      </c>
      <c r="Q11" s="23">
        <f>RANK(O11,$O$4:$O$104,1)+COUNTIF($O$4:O11,O11)-1</f>
        <v>10</v>
      </c>
      <c r="R11" s="25">
        <f t="shared" si="2"/>
        <v>34</v>
      </c>
      <c r="S11" s="32">
        <f t="shared" si="3"/>
        <v>173.5095</v>
      </c>
      <c r="T11" s="33"/>
    </row>
    <row r="12" spans="1:20" s="31" customFormat="1" ht="12.75" customHeight="1" thickBot="1">
      <c r="A12" s="9">
        <v>1</v>
      </c>
      <c r="B12" s="1">
        <v>9</v>
      </c>
      <c r="C12" s="1" t="s">
        <v>123</v>
      </c>
      <c r="D12" s="1" t="s">
        <v>124</v>
      </c>
      <c r="E12" s="2" t="s">
        <v>130</v>
      </c>
      <c r="F12" s="1">
        <v>33</v>
      </c>
      <c r="G12" s="1">
        <v>2.953</v>
      </c>
      <c r="H12" s="1">
        <v>33</v>
      </c>
      <c r="I12" s="1">
        <v>3.024</v>
      </c>
      <c r="J12" s="1">
        <v>41</v>
      </c>
      <c r="K12" s="1">
        <v>2.885</v>
      </c>
      <c r="L12" s="1">
        <v>34</v>
      </c>
      <c r="M12" s="1">
        <v>3.692</v>
      </c>
      <c r="N12" s="18">
        <f t="shared" si="0"/>
        <v>141</v>
      </c>
      <c r="O12" s="20">
        <f t="shared" si="1"/>
        <v>3.1385</v>
      </c>
      <c r="P12" s="21">
        <f>RANK(S12,$S$4:$S$104,0)+COUNTIF($S$4:S12,S12)-1</f>
        <v>32</v>
      </c>
      <c r="Q12" s="23">
        <f>RANK(O12,$O$4:$O$104,1)+COUNTIF($O$4:O12,O12)-1</f>
        <v>21</v>
      </c>
      <c r="R12" s="25">
        <f t="shared" si="2"/>
        <v>53</v>
      </c>
      <c r="S12" s="32">
        <f t="shared" si="3"/>
        <v>137.8615</v>
      </c>
      <c r="T12" s="33"/>
    </row>
    <row r="13" spans="1:20" s="31" customFormat="1" ht="12.75" customHeight="1" thickBot="1">
      <c r="A13" s="9">
        <v>1</v>
      </c>
      <c r="B13" s="1">
        <v>10</v>
      </c>
      <c r="C13" s="1" t="s">
        <v>123</v>
      </c>
      <c r="D13" s="1" t="s">
        <v>124</v>
      </c>
      <c r="E13" s="2" t="s">
        <v>131</v>
      </c>
      <c r="F13" s="1">
        <v>48</v>
      </c>
      <c r="G13" s="1">
        <v>4.183</v>
      </c>
      <c r="H13" s="1">
        <v>49</v>
      </c>
      <c r="I13" s="1">
        <v>2.791</v>
      </c>
      <c r="J13" s="1">
        <v>42</v>
      </c>
      <c r="K13" s="1">
        <v>2.392</v>
      </c>
      <c r="L13" s="1">
        <v>39</v>
      </c>
      <c r="M13" s="1">
        <v>4.029</v>
      </c>
      <c r="N13" s="18">
        <f t="shared" si="0"/>
        <v>178</v>
      </c>
      <c r="O13" s="20">
        <f t="shared" si="1"/>
        <v>3.34875</v>
      </c>
      <c r="P13" s="21">
        <f>RANK(S13,$S$4:$S$104,0)+COUNTIF($S$4:S13,S13)-1</f>
        <v>22</v>
      </c>
      <c r="Q13" s="23">
        <f>RANK(O13,$O$4:$O$104,1)+COUNTIF($O$4:O13,O13)-1</f>
        <v>25</v>
      </c>
      <c r="R13" s="25">
        <f t="shared" si="2"/>
        <v>47</v>
      </c>
      <c r="S13" s="32">
        <f t="shared" si="3"/>
        <v>174.65125</v>
      </c>
      <c r="T13" s="33"/>
    </row>
    <row r="14" spans="1:20" s="31" customFormat="1" ht="12.75" customHeight="1" thickBot="1">
      <c r="A14" s="9">
        <v>1</v>
      </c>
      <c r="B14" s="1">
        <v>11</v>
      </c>
      <c r="C14" s="1" t="s">
        <v>123</v>
      </c>
      <c r="D14" s="1" t="s">
        <v>124</v>
      </c>
      <c r="E14" s="2" t="s">
        <v>50</v>
      </c>
      <c r="F14" s="1">
        <v>48</v>
      </c>
      <c r="G14" s="1">
        <v>2.986</v>
      </c>
      <c r="H14" s="1">
        <v>43</v>
      </c>
      <c r="I14" s="1">
        <v>2.386</v>
      </c>
      <c r="J14" s="1">
        <v>44</v>
      </c>
      <c r="K14" s="1">
        <v>2.764</v>
      </c>
      <c r="L14" s="1">
        <v>44</v>
      </c>
      <c r="M14" s="1">
        <v>2.735</v>
      </c>
      <c r="N14" s="18">
        <f t="shared" si="0"/>
        <v>179</v>
      </c>
      <c r="O14" s="20">
        <f t="shared" si="1"/>
        <v>2.7177499999999997</v>
      </c>
      <c r="P14" s="21">
        <f>RANK(S14,$S$4:$S$104,0)+COUNTIF($S$4:S14,S14)-1</f>
        <v>17</v>
      </c>
      <c r="Q14" s="23">
        <f>RANK(O14,$O$4:$O$104,1)+COUNTIF($O$4:O14,O14)-1</f>
        <v>15</v>
      </c>
      <c r="R14" s="25">
        <f t="shared" si="2"/>
        <v>32</v>
      </c>
      <c r="S14" s="32">
        <f t="shared" si="3"/>
        <v>176.28225</v>
      </c>
      <c r="T14" s="33"/>
    </row>
    <row r="15" spans="1:20" s="31" customFormat="1" ht="12.75" customHeight="1" thickBot="1">
      <c r="A15" s="9">
        <v>1</v>
      </c>
      <c r="B15" s="1">
        <v>12</v>
      </c>
      <c r="C15" s="1" t="s">
        <v>123</v>
      </c>
      <c r="D15" s="1" t="s">
        <v>124</v>
      </c>
      <c r="E15" s="2" t="s">
        <v>132</v>
      </c>
      <c r="F15" s="1">
        <v>37</v>
      </c>
      <c r="G15" s="1">
        <v>3.079</v>
      </c>
      <c r="H15" s="1">
        <v>49</v>
      </c>
      <c r="I15" s="1">
        <v>1.731</v>
      </c>
      <c r="J15" s="1">
        <v>45</v>
      </c>
      <c r="K15" s="1">
        <v>3.083</v>
      </c>
      <c r="L15" s="1">
        <v>46</v>
      </c>
      <c r="M15" s="1">
        <v>3.197</v>
      </c>
      <c r="N15" s="18">
        <f t="shared" si="0"/>
        <v>177</v>
      </c>
      <c r="O15" s="20">
        <f t="shared" si="1"/>
        <v>2.7725</v>
      </c>
      <c r="P15" s="21">
        <f>RANK(S15,$S$4:$S$104,0)+COUNTIF($S$4:S15,S15)-1</f>
        <v>23</v>
      </c>
      <c r="Q15" s="23">
        <f>RANK(O15,$O$4:$O$104,1)+COUNTIF($O$4:O15,O15)-1</f>
        <v>18</v>
      </c>
      <c r="R15" s="25">
        <f t="shared" si="2"/>
        <v>41</v>
      </c>
      <c r="S15" s="32">
        <f t="shared" si="3"/>
        <v>174.2275</v>
      </c>
      <c r="T15" s="33"/>
    </row>
    <row r="16" spans="1:20" s="31" customFormat="1" ht="12.75" customHeight="1" thickBot="1">
      <c r="A16" s="9">
        <v>1</v>
      </c>
      <c r="B16" s="1">
        <v>13</v>
      </c>
      <c r="C16" s="1" t="s">
        <v>123</v>
      </c>
      <c r="D16" s="1" t="s">
        <v>124</v>
      </c>
      <c r="E16" s="2" t="s">
        <v>117</v>
      </c>
      <c r="F16" s="1">
        <v>50</v>
      </c>
      <c r="G16" s="1">
        <v>2.26</v>
      </c>
      <c r="H16" s="1">
        <v>49</v>
      </c>
      <c r="I16" s="1">
        <v>2.928</v>
      </c>
      <c r="J16" s="1">
        <v>47</v>
      </c>
      <c r="K16" s="1">
        <v>1.84</v>
      </c>
      <c r="L16" s="1">
        <v>36</v>
      </c>
      <c r="M16" s="1">
        <v>2.478</v>
      </c>
      <c r="N16" s="18">
        <f t="shared" si="0"/>
        <v>182</v>
      </c>
      <c r="O16" s="20">
        <f t="shared" si="1"/>
        <v>2.3765</v>
      </c>
      <c r="P16" s="21">
        <f>RANK(S16,$S$4:$S$104,0)+COUNTIF($S$4:S16,S16)-1</f>
        <v>9</v>
      </c>
      <c r="Q16" s="23">
        <f>RANK(O16,$O$4:$O$104,1)+COUNTIF($O$4:O16,O16)-1</f>
        <v>7</v>
      </c>
      <c r="R16" s="25">
        <f t="shared" si="2"/>
        <v>16</v>
      </c>
      <c r="S16" s="32">
        <f t="shared" si="3"/>
        <v>179.6235</v>
      </c>
      <c r="T16" s="33"/>
    </row>
    <row r="17" spans="1:20" s="31" customFormat="1" ht="12.75" customHeight="1" thickBot="1">
      <c r="A17" s="9">
        <v>1</v>
      </c>
      <c r="B17" s="1">
        <v>14</v>
      </c>
      <c r="C17" s="1" t="s">
        <v>123</v>
      </c>
      <c r="D17" s="1" t="s">
        <v>124</v>
      </c>
      <c r="E17" s="2" t="s">
        <v>69</v>
      </c>
      <c r="F17" s="1">
        <v>50</v>
      </c>
      <c r="G17" s="1">
        <v>2.125</v>
      </c>
      <c r="H17" s="1">
        <v>46</v>
      </c>
      <c r="I17" s="1">
        <v>3.812</v>
      </c>
      <c r="J17" s="1">
        <v>48</v>
      </c>
      <c r="K17" s="1">
        <v>3.834</v>
      </c>
      <c r="L17" s="1">
        <v>36</v>
      </c>
      <c r="M17" s="1">
        <v>2.981</v>
      </c>
      <c r="N17" s="18">
        <f t="shared" si="0"/>
        <v>180</v>
      </c>
      <c r="O17" s="20">
        <f t="shared" si="1"/>
        <v>3.1879999999999997</v>
      </c>
      <c r="P17" s="21">
        <f>RANK(S17,$S$4:$S$104,0)+COUNTIF($S$4:S17,S17)-1</f>
        <v>13</v>
      </c>
      <c r="Q17" s="23">
        <f>RANK(O17,$O$4:$O$104,1)+COUNTIF($O$4:O17,O17)-1</f>
        <v>22</v>
      </c>
      <c r="R17" s="25">
        <f t="shared" si="2"/>
        <v>35</v>
      </c>
      <c r="S17" s="32">
        <f t="shared" si="3"/>
        <v>176.812</v>
      </c>
      <c r="T17" s="33"/>
    </row>
    <row r="18" spans="1:20" s="31" customFormat="1" ht="12.75" customHeight="1" thickBot="1">
      <c r="A18" s="9">
        <v>1</v>
      </c>
      <c r="B18" s="1">
        <v>15</v>
      </c>
      <c r="C18" s="1" t="s">
        <v>123</v>
      </c>
      <c r="D18" s="1" t="s">
        <v>124</v>
      </c>
      <c r="E18" s="2" t="s">
        <v>118</v>
      </c>
      <c r="F18" s="1">
        <v>48</v>
      </c>
      <c r="G18" s="1">
        <v>1.295</v>
      </c>
      <c r="H18" s="1">
        <v>48</v>
      </c>
      <c r="I18" s="1">
        <v>2.275</v>
      </c>
      <c r="J18" s="1">
        <v>49</v>
      </c>
      <c r="K18" s="1">
        <v>2.235</v>
      </c>
      <c r="L18" s="1">
        <v>48</v>
      </c>
      <c r="M18" s="1">
        <v>2.053</v>
      </c>
      <c r="N18" s="18">
        <f t="shared" si="0"/>
        <v>193</v>
      </c>
      <c r="O18" s="20">
        <f t="shared" si="1"/>
        <v>1.9645</v>
      </c>
      <c r="P18" s="21">
        <f>RANK(S18,$S$4:$S$104,0)+COUNTIF($S$4:S18,S18)-1</f>
        <v>1</v>
      </c>
      <c r="Q18" s="23">
        <f>RANK(O18,$O$4:$O$104,1)+COUNTIF($O$4:O18,O18)-1</f>
        <v>2</v>
      </c>
      <c r="R18" s="25">
        <f t="shared" si="2"/>
        <v>3</v>
      </c>
      <c r="S18" s="32">
        <f t="shared" si="3"/>
        <v>191.0355</v>
      </c>
      <c r="T18" s="33"/>
    </row>
    <row r="19" spans="1:20" s="31" customFormat="1" ht="12.75" customHeight="1" thickBot="1">
      <c r="A19" s="10">
        <v>1</v>
      </c>
      <c r="B19" s="11">
        <v>16</v>
      </c>
      <c r="C19" s="11" t="s">
        <v>123</v>
      </c>
      <c r="D19" s="11" t="s">
        <v>124</v>
      </c>
      <c r="E19" s="12" t="s">
        <v>125</v>
      </c>
      <c r="F19" s="11">
        <v>41</v>
      </c>
      <c r="G19" s="11">
        <v>6.607</v>
      </c>
      <c r="H19" s="11">
        <v>43</v>
      </c>
      <c r="I19" s="11">
        <v>7.372</v>
      </c>
      <c r="J19" s="11">
        <v>34</v>
      </c>
      <c r="K19" s="11">
        <v>4.267</v>
      </c>
      <c r="L19" s="11">
        <v>42</v>
      </c>
      <c r="M19" s="11">
        <v>3.816</v>
      </c>
      <c r="N19" s="19">
        <f t="shared" si="0"/>
        <v>160</v>
      </c>
      <c r="O19" s="27">
        <f t="shared" si="1"/>
        <v>5.515499999999999</v>
      </c>
      <c r="P19" s="21">
        <f>RANK(S19,$S$4:$S$104,0)+COUNTIF($S$4:S19,S19)-1</f>
        <v>30</v>
      </c>
      <c r="Q19" s="28">
        <f>RANK(O19,$O$4:$O$104,1)+COUNTIF($O$4:O19,O19)-1</f>
        <v>31</v>
      </c>
      <c r="R19" s="29">
        <f t="shared" si="2"/>
        <v>61</v>
      </c>
      <c r="S19" s="32">
        <f t="shared" si="3"/>
        <v>154.4845</v>
      </c>
      <c r="T19" s="33"/>
    </row>
    <row r="20" spans="1:20" s="31" customFormat="1" ht="12.75" customHeight="1" thickBot="1">
      <c r="A20" s="14">
        <v>2</v>
      </c>
      <c r="B20" s="6">
        <v>1</v>
      </c>
      <c r="C20" s="6" t="s">
        <v>123</v>
      </c>
      <c r="D20" s="6" t="s">
        <v>124</v>
      </c>
      <c r="E20" s="8" t="s">
        <v>67</v>
      </c>
      <c r="F20" s="6">
        <v>44</v>
      </c>
      <c r="G20" s="6">
        <v>3.131</v>
      </c>
      <c r="H20" s="6">
        <v>44</v>
      </c>
      <c r="I20" s="6">
        <v>2.752</v>
      </c>
      <c r="J20" s="6">
        <v>47</v>
      </c>
      <c r="K20" s="6">
        <v>2.493</v>
      </c>
      <c r="L20" s="6">
        <v>44</v>
      </c>
      <c r="M20" s="6">
        <v>2.464</v>
      </c>
      <c r="N20" s="18">
        <f t="shared" si="0"/>
        <v>179</v>
      </c>
      <c r="O20" s="20">
        <f t="shared" si="1"/>
        <v>2.71</v>
      </c>
      <c r="P20" s="21">
        <f>RANK(S20,$S$4:$S$104,0)+COUNTIF($S$4:S20,S20)-1</f>
        <v>16</v>
      </c>
      <c r="Q20" s="23">
        <f>RANK(O20,$O$4:$O$104,1)+COUNTIF($O$4:O20,O20)-1</f>
        <v>14</v>
      </c>
      <c r="R20" s="21">
        <f t="shared" si="2"/>
        <v>30</v>
      </c>
      <c r="S20" s="32">
        <f t="shared" si="3"/>
        <v>176.29</v>
      </c>
      <c r="T20" s="33"/>
    </row>
    <row r="21" spans="1:20" s="31" customFormat="1" ht="12.75" customHeight="1" thickBot="1">
      <c r="A21" s="15">
        <v>2</v>
      </c>
      <c r="B21" s="1">
        <v>2</v>
      </c>
      <c r="C21" s="1" t="s">
        <v>123</v>
      </c>
      <c r="D21" s="1" t="s">
        <v>124</v>
      </c>
      <c r="E21" s="3" t="s">
        <v>97</v>
      </c>
      <c r="F21" s="1">
        <v>44</v>
      </c>
      <c r="G21" s="1">
        <v>4.718</v>
      </c>
      <c r="H21" s="1">
        <v>46</v>
      </c>
      <c r="I21" s="1">
        <v>4.986</v>
      </c>
      <c r="J21" s="1">
        <v>46</v>
      </c>
      <c r="K21" s="1">
        <v>2.753</v>
      </c>
      <c r="L21" s="1">
        <v>46</v>
      </c>
      <c r="M21" s="1">
        <v>2.926</v>
      </c>
      <c r="N21" s="18">
        <f t="shared" si="0"/>
        <v>182</v>
      </c>
      <c r="O21" s="20">
        <f t="shared" si="1"/>
        <v>3.8457500000000002</v>
      </c>
      <c r="P21" s="21">
        <f>RANK(S21,$S$4:$S$104,0)+COUNTIF($S$4:S21,S21)-1</f>
        <v>11</v>
      </c>
      <c r="Q21" s="23">
        <f>RANK(O21,$O$4:$O$104,1)+COUNTIF($O$4:O21,O21)-1</f>
        <v>29</v>
      </c>
      <c r="R21" s="25">
        <f t="shared" si="2"/>
        <v>40</v>
      </c>
      <c r="S21" s="32">
        <f t="shared" si="3"/>
        <v>178.15425</v>
      </c>
      <c r="T21" s="33"/>
    </row>
    <row r="22" spans="1:20" s="31" customFormat="1" ht="12.75" customHeight="1" thickBot="1">
      <c r="A22" s="15">
        <v>2</v>
      </c>
      <c r="B22" s="1">
        <v>3</v>
      </c>
      <c r="C22" s="1" t="s">
        <v>123</v>
      </c>
      <c r="D22" s="1" t="s">
        <v>124</v>
      </c>
      <c r="E22" s="3" t="s">
        <v>38</v>
      </c>
      <c r="F22" s="1">
        <v>43</v>
      </c>
      <c r="G22" s="1">
        <v>2.81</v>
      </c>
      <c r="H22" s="1">
        <v>42</v>
      </c>
      <c r="I22" s="1">
        <v>1.991</v>
      </c>
      <c r="J22" s="1">
        <v>48</v>
      </c>
      <c r="K22" s="1">
        <v>2.071</v>
      </c>
      <c r="L22" s="1">
        <v>48</v>
      </c>
      <c r="M22" s="1">
        <v>3.91</v>
      </c>
      <c r="N22" s="18">
        <f t="shared" si="0"/>
        <v>181</v>
      </c>
      <c r="O22" s="20">
        <f t="shared" si="1"/>
        <v>2.6955</v>
      </c>
      <c r="P22" s="21">
        <f>RANK(S22,$S$4:$S$104,0)+COUNTIF($S$4:S22,S22)-1</f>
        <v>10</v>
      </c>
      <c r="Q22" s="23">
        <f>RANK(O22,$O$4:$O$104,1)+COUNTIF($O$4:O22,O22)-1</f>
        <v>13</v>
      </c>
      <c r="R22" s="25">
        <f t="shared" si="2"/>
        <v>23</v>
      </c>
      <c r="S22" s="32">
        <f t="shared" si="3"/>
        <v>178.3045</v>
      </c>
      <c r="T22" s="33"/>
    </row>
    <row r="23" spans="1:20" s="31" customFormat="1" ht="12.75" customHeight="1" thickBot="1">
      <c r="A23" s="15">
        <v>2</v>
      </c>
      <c r="B23" s="1">
        <v>4</v>
      </c>
      <c r="C23" s="1" t="s">
        <v>123</v>
      </c>
      <c r="D23" s="1" t="s">
        <v>124</v>
      </c>
      <c r="E23" s="3" t="s">
        <v>81</v>
      </c>
      <c r="F23" s="1">
        <v>48</v>
      </c>
      <c r="G23" s="1">
        <v>3.218</v>
      </c>
      <c r="H23" s="1">
        <v>47</v>
      </c>
      <c r="I23" s="1">
        <v>3.041</v>
      </c>
      <c r="J23" s="1">
        <v>45</v>
      </c>
      <c r="K23" s="1">
        <v>3.741</v>
      </c>
      <c r="L23" s="1">
        <v>41</v>
      </c>
      <c r="M23" s="1">
        <v>3.218</v>
      </c>
      <c r="N23" s="18">
        <f t="shared" si="0"/>
        <v>181</v>
      </c>
      <c r="O23" s="20">
        <f t="shared" si="1"/>
        <v>3.3045</v>
      </c>
      <c r="P23" s="21">
        <f>RANK(S23,$S$4:$S$104,0)+COUNTIF($S$4:S23,S23)-1</f>
        <v>12</v>
      </c>
      <c r="Q23" s="23">
        <f>RANK(O23,$O$4:$O$104,1)+COUNTIF($O$4:O23,O23)-1</f>
        <v>23</v>
      </c>
      <c r="R23" s="25">
        <f t="shared" si="2"/>
        <v>35</v>
      </c>
      <c r="S23" s="32">
        <f t="shared" si="3"/>
        <v>177.6955</v>
      </c>
      <c r="T23" s="33"/>
    </row>
    <row r="24" spans="1:20" s="31" customFormat="1" ht="12.75" customHeight="1" thickBot="1">
      <c r="A24" s="15">
        <v>2</v>
      </c>
      <c r="B24" s="1">
        <v>5</v>
      </c>
      <c r="C24" s="1" t="s">
        <v>123</v>
      </c>
      <c r="D24" s="1" t="s">
        <v>124</v>
      </c>
      <c r="E24" s="3" t="s">
        <v>134</v>
      </c>
      <c r="F24" s="1">
        <v>45</v>
      </c>
      <c r="G24" s="1">
        <v>4.066</v>
      </c>
      <c r="H24" s="1">
        <v>0</v>
      </c>
      <c r="I24" s="1">
        <v>999</v>
      </c>
      <c r="J24" s="1">
        <v>34</v>
      </c>
      <c r="K24" s="1">
        <v>2.563</v>
      </c>
      <c r="L24" s="1">
        <v>37</v>
      </c>
      <c r="M24" s="1">
        <v>2.177</v>
      </c>
      <c r="N24" s="18">
        <f t="shared" si="0"/>
        <v>116</v>
      </c>
      <c r="O24" s="20">
        <f t="shared" si="1"/>
        <v>251.9515</v>
      </c>
      <c r="P24" s="21">
        <f>RANK(S24,$S$4:$S$104,0)+COUNTIF($S$4:S24,S24)-1</f>
        <v>33</v>
      </c>
      <c r="Q24" s="23">
        <f>RANK(O24,$O$4:$O$104,1)+COUNTIF($O$4:O24,O24)-1</f>
        <v>33</v>
      </c>
      <c r="R24" s="25">
        <f t="shared" si="2"/>
        <v>66</v>
      </c>
      <c r="S24" s="32">
        <f t="shared" si="3"/>
        <v>-135.9515</v>
      </c>
      <c r="T24" s="33"/>
    </row>
    <row r="25" spans="1:20" s="31" customFormat="1" ht="12.75" customHeight="1" thickBot="1">
      <c r="A25" s="15">
        <v>2</v>
      </c>
      <c r="B25" s="1">
        <v>6</v>
      </c>
      <c r="C25" s="1" t="s">
        <v>123</v>
      </c>
      <c r="D25" s="1" t="s">
        <v>124</v>
      </c>
      <c r="E25" s="3" t="s">
        <v>77</v>
      </c>
      <c r="F25" s="1">
        <v>40</v>
      </c>
      <c r="G25" s="1">
        <v>5.061</v>
      </c>
      <c r="H25" s="1">
        <v>43</v>
      </c>
      <c r="I25" s="1">
        <v>2.151</v>
      </c>
      <c r="J25" s="1">
        <v>46</v>
      </c>
      <c r="K25" s="1">
        <v>3.142</v>
      </c>
      <c r="L25" s="1">
        <v>45</v>
      </c>
      <c r="M25" s="1">
        <v>3.727</v>
      </c>
      <c r="N25" s="18">
        <f t="shared" si="0"/>
        <v>174</v>
      </c>
      <c r="O25" s="20">
        <f t="shared" si="1"/>
        <v>3.52025</v>
      </c>
      <c r="P25" s="21">
        <f>RANK(S25,$S$4:$S$104,0)+COUNTIF($S$4:S25,S25)-1</f>
        <v>27</v>
      </c>
      <c r="Q25" s="23">
        <f>RANK(O25,$O$4:$O$104,1)+COUNTIF($O$4:O25,O25)-1</f>
        <v>27</v>
      </c>
      <c r="R25" s="25">
        <f t="shared" si="2"/>
        <v>54</v>
      </c>
      <c r="S25" s="32">
        <f t="shared" si="3"/>
        <v>170.47975</v>
      </c>
      <c r="T25" s="33"/>
    </row>
    <row r="26" spans="1:20" s="31" customFormat="1" ht="12.75" customHeight="1" thickBot="1">
      <c r="A26" s="15">
        <v>2</v>
      </c>
      <c r="B26" s="1">
        <v>7</v>
      </c>
      <c r="C26" s="1"/>
      <c r="D26" s="1"/>
      <c r="E26" s="3"/>
      <c r="F26" s="1">
        <v>0</v>
      </c>
      <c r="G26" s="1">
        <v>999</v>
      </c>
      <c r="H26" s="1">
        <v>0</v>
      </c>
      <c r="I26" s="1">
        <v>999</v>
      </c>
      <c r="J26" s="1">
        <v>0</v>
      </c>
      <c r="K26" s="1">
        <v>999</v>
      </c>
      <c r="L26" s="1">
        <v>0</v>
      </c>
      <c r="M26" s="1">
        <v>999</v>
      </c>
      <c r="N26" s="18">
        <f t="shared" si="0"/>
        <v>0</v>
      </c>
      <c r="O26" s="20">
        <f t="shared" si="1"/>
        <v>999</v>
      </c>
      <c r="P26" s="21">
        <f>RANK(S26,$S$4:$S$104,0)+COUNTIF($S$4:S26,S26)-1</f>
        <v>34</v>
      </c>
      <c r="Q26" s="23">
        <f>RANK(O26,$O$4:$O$104,1)+COUNTIF($O$4:O26,O26)-1</f>
        <v>34</v>
      </c>
      <c r="R26" s="25">
        <f t="shared" si="2"/>
        <v>68</v>
      </c>
      <c r="S26" s="32">
        <f t="shared" si="3"/>
        <v>-999</v>
      </c>
      <c r="T26" s="33"/>
    </row>
    <row r="27" spans="1:20" s="31" customFormat="1" ht="12.75" customHeight="1" thickBot="1">
      <c r="A27" s="15">
        <v>2</v>
      </c>
      <c r="B27" s="1">
        <v>8</v>
      </c>
      <c r="C27" s="1" t="s">
        <v>123</v>
      </c>
      <c r="D27" s="1" t="s">
        <v>124</v>
      </c>
      <c r="E27" s="3" t="s">
        <v>113</v>
      </c>
      <c r="F27" s="1">
        <v>47</v>
      </c>
      <c r="G27" s="1">
        <v>2.448</v>
      </c>
      <c r="H27" s="1">
        <v>48</v>
      </c>
      <c r="I27" s="1">
        <v>1.601</v>
      </c>
      <c r="J27" s="1">
        <v>49</v>
      </c>
      <c r="K27" s="1">
        <v>2.244</v>
      </c>
      <c r="L27" s="1">
        <v>45</v>
      </c>
      <c r="M27" s="1">
        <v>0.986</v>
      </c>
      <c r="N27" s="18">
        <f t="shared" si="0"/>
        <v>189</v>
      </c>
      <c r="O27" s="20">
        <f t="shared" si="1"/>
        <v>1.8197499999999998</v>
      </c>
      <c r="P27" s="21">
        <f>RANK(S27,$S$4:$S$104,0)+COUNTIF($S$4:S27,S27)-1</f>
        <v>4</v>
      </c>
      <c r="Q27" s="23">
        <f>RANK(O27,$O$4:$O$104,1)+COUNTIF($O$4:O27,O27)-1</f>
        <v>1</v>
      </c>
      <c r="R27" s="25">
        <f t="shared" si="2"/>
        <v>5</v>
      </c>
      <c r="S27" s="32">
        <f t="shared" si="3"/>
        <v>187.18025</v>
      </c>
      <c r="T27" s="33"/>
    </row>
    <row r="28" spans="1:20" s="31" customFormat="1" ht="12.75" customHeight="1" thickBot="1">
      <c r="A28" s="15">
        <v>2</v>
      </c>
      <c r="B28" s="1">
        <v>9</v>
      </c>
      <c r="C28" s="1" t="s">
        <v>123</v>
      </c>
      <c r="D28" s="1" t="s">
        <v>124</v>
      </c>
      <c r="E28" s="3" t="s">
        <v>106</v>
      </c>
      <c r="F28" s="1">
        <v>40</v>
      </c>
      <c r="G28" s="1">
        <v>1.615</v>
      </c>
      <c r="H28" s="1">
        <v>42</v>
      </c>
      <c r="I28" s="1">
        <v>2.658</v>
      </c>
      <c r="J28" s="1">
        <v>50</v>
      </c>
      <c r="K28" s="1">
        <v>2.224</v>
      </c>
      <c r="L28" s="1">
        <v>45</v>
      </c>
      <c r="M28" s="1">
        <v>1.79</v>
      </c>
      <c r="N28" s="18">
        <f t="shared" si="0"/>
        <v>177</v>
      </c>
      <c r="O28" s="20">
        <f t="shared" si="1"/>
        <v>2.0717499999999998</v>
      </c>
      <c r="P28" s="21">
        <f>RANK(S28,$S$4:$S$104,0)+COUNTIF($S$4:S28,S28)-1</f>
        <v>20</v>
      </c>
      <c r="Q28" s="23">
        <f>RANK(O28,$O$4:$O$104,1)+COUNTIF($O$4:O28,O28)-1</f>
        <v>3</v>
      </c>
      <c r="R28" s="25">
        <f t="shared" si="2"/>
        <v>23</v>
      </c>
      <c r="S28" s="32">
        <f t="shared" si="3"/>
        <v>174.92825</v>
      </c>
      <c r="T28" s="33"/>
    </row>
    <row r="29" spans="1:20" s="31" customFormat="1" ht="12.75" customHeight="1" thickBot="1">
      <c r="A29" s="15">
        <v>2</v>
      </c>
      <c r="B29" s="1">
        <v>10</v>
      </c>
      <c r="C29" s="1" t="s">
        <v>123</v>
      </c>
      <c r="D29" s="1" t="s">
        <v>124</v>
      </c>
      <c r="E29" s="3" t="s">
        <v>135</v>
      </c>
      <c r="F29" s="1">
        <v>38</v>
      </c>
      <c r="G29" s="1">
        <v>2.388</v>
      </c>
      <c r="H29" s="1">
        <v>45</v>
      </c>
      <c r="I29" s="1">
        <v>2.709</v>
      </c>
      <c r="J29" s="1">
        <v>38</v>
      </c>
      <c r="K29" s="1">
        <v>3.318</v>
      </c>
      <c r="L29" s="1">
        <v>44</v>
      </c>
      <c r="M29" s="1">
        <v>4.806</v>
      </c>
      <c r="N29" s="18">
        <f t="shared" si="0"/>
        <v>165</v>
      </c>
      <c r="O29" s="20">
        <f t="shared" si="1"/>
        <v>3.30525</v>
      </c>
      <c r="P29" s="21">
        <f>RANK(S29,$S$4:$S$104,0)+COUNTIF($S$4:S29,S29)-1</f>
        <v>29</v>
      </c>
      <c r="Q29" s="23">
        <f>RANK(O29,$O$4:$O$104,1)+COUNTIF($O$4:O29,O29)-1</f>
        <v>24</v>
      </c>
      <c r="R29" s="25">
        <f t="shared" si="2"/>
        <v>53</v>
      </c>
      <c r="S29" s="32">
        <f t="shared" si="3"/>
        <v>161.69475</v>
      </c>
      <c r="T29" s="33"/>
    </row>
    <row r="30" spans="1:20" s="31" customFormat="1" ht="12.75" customHeight="1" thickBot="1">
      <c r="A30" s="15">
        <v>2</v>
      </c>
      <c r="B30" s="1">
        <v>11</v>
      </c>
      <c r="C30" s="1" t="s">
        <v>123</v>
      </c>
      <c r="D30" s="1" t="s">
        <v>124</v>
      </c>
      <c r="E30" s="3" t="s">
        <v>89</v>
      </c>
      <c r="F30" s="1">
        <v>43</v>
      </c>
      <c r="G30" s="1">
        <v>2.65</v>
      </c>
      <c r="H30" s="1">
        <v>50</v>
      </c>
      <c r="I30" s="1">
        <v>1.563</v>
      </c>
      <c r="J30" s="1">
        <v>38</v>
      </c>
      <c r="K30" s="1">
        <v>1.725</v>
      </c>
      <c r="L30" s="1">
        <v>46</v>
      </c>
      <c r="M30" s="1">
        <v>3.31</v>
      </c>
      <c r="N30" s="18">
        <f t="shared" si="0"/>
        <v>177</v>
      </c>
      <c r="O30" s="20">
        <f t="shared" si="1"/>
        <v>2.3120000000000003</v>
      </c>
      <c r="P30" s="21">
        <f>RANK(S30,$S$4:$S$104,0)+COUNTIF($S$4:S30,S30)-1</f>
        <v>21</v>
      </c>
      <c r="Q30" s="23">
        <f>RANK(O30,$O$4:$O$104,1)+COUNTIF($O$4:O30,O30)-1</f>
        <v>5</v>
      </c>
      <c r="R30" s="25">
        <f t="shared" si="2"/>
        <v>26</v>
      </c>
      <c r="S30" s="32">
        <f t="shared" si="3"/>
        <v>174.688</v>
      </c>
      <c r="T30" s="33"/>
    </row>
    <row r="31" spans="1:20" s="31" customFormat="1" ht="12.75" customHeight="1" thickBot="1">
      <c r="A31" s="15">
        <v>2</v>
      </c>
      <c r="B31" s="1">
        <v>12</v>
      </c>
      <c r="C31" s="1"/>
      <c r="D31" s="1"/>
      <c r="E31" s="3"/>
      <c r="F31" s="1">
        <v>0</v>
      </c>
      <c r="G31" s="1">
        <v>999</v>
      </c>
      <c r="H31" s="1">
        <v>0</v>
      </c>
      <c r="I31" s="1">
        <v>999</v>
      </c>
      <c r="J31" s="1">
        <v>0</v>
      </c>
      <c r="K31" s="1">
        <v>999</v>
      </c>
      <c r="L31" s="1">
        <v>0</v>
      </c>
      <c r="M31" s="1">
        <v>999</v>
      </c>
      <c r="N31" s="18">
        <f t="shared" si="0"/>
        <v>0</v>
      </c>
      <c r="O31" s="20">
        <f t="shared" si="1"/>
        <v>999</v>
      </c>
      <c r="P31" s="21">
        <f>RANK(S31,$S$4:$S$104,0)+COUNTIF($S$4:S31,S31)-1</f>
        <v>35</v>
      </c>
      <c r="Q31" s="23">
        <f>RANK(O31,$O$4:$O$104,1)+COUNTIF($O$4:O31,O31)-1</f>
        <v>35</v>
      </c>
      <c r="R31" s="25">
        <f t="shared" si="2"/>
        <v>70</v>
      </c>
      <c r="S31" s="32">
        <f t="shared" si="3"/>
        <v>-999</v>
      </c>
      <c r="T31" s="33"/>
    </row>
    <row r="32" spans="1:20" s="31" customFormat="1" ht="12.75" customHeight="1" thickBot="1">
      <c r="A32" s="15">
        <v>2</v>
      </c>
      <c r="B32" s="1">
        <v>13</v>
      </c>
      <c r="C32" s="1" t="s">
        <v>123</v>
      </c>
      <c r="D32" s="1" t="s">
        <v>124</v>
      </c>
      <c r="E32" s="3" t="s">
        <v>110</v>
      </c>
      <c r="F32" s="1">
        <v>41</v>
      </c>
      <c r="G32" s="1">
        <v>1.875</v>
      </c>
      <c r="H32" s="1">
        <v>46</v>
      </c>
      <c r="I32" s="1">
        <v>2.288</v>
      </c>
      <c r="J32" s="1">
        <v>44</v>
      </c>
      <c r="K32" s="1">
        <v>2.965</v>
      </c>
      <c r="L32" s="1">
        <v>47</v>
      </c>
      <c r="M32" s="1">
        <v>2.298</v>
      </c>
      <c r="N32" s="18">
        <f t="shared" si="0"/>
        <v>178</v>
      </c>
      <c r="O32" s="20">
        <f t="shared" si="1"/>
        <v>2.3565</v>
      </c>
      <c r="P32" s="21">
        <f>RANK(S32,$S$4:$S$104,0)+COUNTIF($S$4:S32,S32)-1</f>
        <v>19</v>
      </c>
      <c r="Q32" s="23">
        <f>RANK(O32,$O$4:$O$104,1)+COUNTIF($O$4:O32,O32)-1</f>
        <v>6</v>
      </c>
      <c r="R32" s="25">
        <f t="shared" si="2"/>
        <v>25</v>
      </c>
      <c r="S32" s="32">
        <f t="shared" si="3"/>
        <v>175.6435</v>
      </c>
      <c r="T32" s="33"/>
    </row>
    <row r="33" spans="1:20" s="31" customFormat="1" ht="12.75" customHeight="1" thickBot="1">
      <c r="A33" s="15">
        <v>2</v>
      </c>
      <c r="B33" s="1">
        <v>14</v>
      </c>
      <c r="C33" s="1" t="s">
        <v>123</v>
      </c>
      <c r="D33" s="1" t="s">
        <v>124</v>
      </c>
      <c r="E33" s="3" t="s">
        <v>54</v>
      </c>
      <c r="F33" s="1">
        <v>41</v>
      </c>
      <c r="G33" s="1">
        <v>3.984</v>
      </c>
      <c r="H33" s="1">
        <v>46</v>
      </c>
      <c r="I33" s="1">
        <v>4.915</v>
      </c>
      <c r="J33" s="1">
        <v>48</v>
      </c>
      <c r="K33" s="1">
        <v>2.433</v>
      </c>
      <c r="L33" s="1">
        <v>45</v>
      </c>
      <c r="M33" s="1">
        <v>3.425</v>
      </c>
      <c r="N33" s="18">
        <f t="shared" si="0"/>
        <v>180</v>
      </c>
      <c r="O33" s="20">
        <f t="shared" si="1"/>
        <v>3.6892500000000004</v>
      </c>
      <c r="P33" s="21">
        <f>RANK(S33,$S$4:$S$104,0)+COUNTIF($S$4:S33,S33)-1</f>
        <v>15</v>
      </c>
      <c r="Q33" s="23">
        <f>RANK(O33,$O$4:$O$104,1)+COUNTIF($O$4:O33,O33)-1</f>
        <v>28</v>
      </c>
      <c r="R33" s="25">
        <f t="shared" si="2"/>
        <v>43</v>
      </c>
      <c r="S33" s="32">
        <f t="shared" si="3"/>
        <v>176.31075</v>
      </c>
      <c r="T33" s="33"/>
    </row>
    <row r="34" spans="1:20" s="31" customFormat="1" ht="12.75" customHeight="1" thickBot="1">
      <c r="A34" s="15">
        <v>2</v>
      </c>
      <c r="B34" s="1">
        <v>15</v>
      </c>
      <c r="C34" s="1" t="s">
        <v>123</v>
      </c>
      <c r="D34" s="1" t="s">
        <v>124</v>
      </c>
      <c r="E34" s="3" t="s">
        <v>45</v>
      </c>
      <c r="F34" s="1">
        <v>45</v>
      </c>
      <c r="G34" s="1">
        <v>1.798</v>
      </c>
      <c r="H34" s="1">
        <v>44</v>
      </c>
      <c r="I34" s="1">
        <v>3.043</v>
      </c>
      <c r="J34" s="1">
        <v>49</v>
      </c>
      <c r="K34" s="1">
        <v>2.722</v>
      </c>
      <c r="L34" s="1">
        <v>41</v>
      </c>
      <c r="M34" s="1">
        <v>3.957</v>
      </c>
      <c r="N34" s="18">
        <f t="shared" si="0"/>
        <v>179</v>
      </c>
      <c r="O34" s="20">
        <f t="shared" si="1"/>
        <v>2.88</v>
      </c>
      <c r="P34" s="21">
        <f>RANK(S34,$S$4:$S$104,0)+COUNTIF($S$4:S34,S34)-1</f>
        <v>18</v>
      </c>
      <c r="Q34" s="23">
        <f>RANK(O34,$O$4:$O$104,1)+COUNTIF($O$4:O34,O34)-1</f>
        <v>19</v>
      </c>
      <c r="R34" s="25">
        <f t="shared" si="2"/>
        <v>37</v>
      </c>
      <c r="S34" s="32">
        <f t="shared" si="3"/>
        <v>176.12</v>
      </c>
      <c r="T34" s="33"/>
    </row>
    <row r="35" spans="1:20" s="31" customFormat="1" ht="12.75" customHeight="1" thickBot="1">
      <c r="A35" s="16">
        <v>2</v>
      </c>
      <c r="B35" s="11">
        <v>16</v>
      </c>
      <c r="C35" s="11" t="s">
        <v>123</v>
      </c>
      <c r="D35" s="11" t="s">
        <v>124</v>
      </c>
      <c r="E35" s="13" t="s">
        <v>92</v>
      </c>
      <c r="F35" s="11">
        <v>47</v>
      </c>
      <c r="G35" s="11">
        <v>2.762</v>
      </c>
      <c r="H35" s="11">
        <v>48</v>
      </c>
      <c r="I35" s="11">
        <v>2.422</v>
      </c>
      <c r="J35" s="11">
        <v>47</v>
      </c>
      <c r="K35" s="11">
        <v>2.019</v>
      </c>
      <c r="L35" s="11">
        <v>45</v>
      </c>
      <c r="M35" s="11">
        <v>3.078</v>
      </c>
      <c r="N35" s="19">
        <f t="shared" si="0"/>
        <v>187</v>
      </c>
      <c r="O35" s="27">
        <f t="shared" si="1"/>
        <v>2.57025</v>
      </c>
      <c r="P35" s="21">
        <f>RANK(S35,$S$4:$S$104,0)+COUNTIF($S$4:S35,S35)-1</f>
        <v>5</v>
      </c>
      <c r="Q35" s="28">
        <f>RANK(O35,$O$4:$O$104,1)+COUNTIF($O$4:O35,O35)-1</f>
        <v>12</v>
      </c>
      <c r="R35" s="29">
        <f t="shared" si="2"/>
        <v>17</v>
      </c>
      <c r="S35" s="32">
        <f t="shared" si="3"/>
        <v>184.42975</v>
      </c>
      <c r="T35" s="33"/>
    </row>
    <row r="36" spans="1:20" s="31" customFormat="1" ht="13.5" customHeight="1" thickBot="1">
      <c r="A36" s="14">
        <v>3</v>
      </c>
      <c r="B36" s="6">
        <v>1</v>
      </c>
      <c r="C36" s="6"/>
      <c r="D36" s="6"/>
      <c r="E36" s="8"/>
      <c r="F36" s="6">
        <v>0</v>
      </c>
      <c r="G36" s="6">
        <v>999</v>
      </c>
      <c r="H36" s="6">
        <v>0</v>
      </c>
      <c r="I36" s="6">
        <v>999</v>
      </c>
      <c r="J36" s="6">
        <v>0</v>
      </c>
      <c r="K36" s="6">
        <v>999</v>
      </c>
      <c r="L36" s="6">
        <v>0</v>
      </c>
      <c r="M36" s="6">
        <v>999</v>
      </c>
      <c r="N36" s="18">
        <f t="shared" si="0"/>
        <v>0</v>
      </c>
      <c r="O36" s="20">
        <f t="shared" si="1"/>
        <v>999</v>
      </c>
      <c r="P36" s="21">
        <f>RANK(S36,$S$4:$S$104,0)+COUNTIF($S$4:S36,S36)-1</f>
        <v>36</v>
      </c>
      <c r="Q36" s="23">
        <f>RANK(O36,$O$4:$O$104,1)+COUNTIF($O$4:O36,O36)-1</f>
        <v>36</v>
      </c>
      <c r="R36" s="21">
        <f t="shared" si="2"/>
        <v>72</v>
      </c>
      <c r="S36" s="32">
        <f t="shared" si="3"/>
        <v>-999</v>
      </c>
      <c r="T36" s="33"/>
    </row>
    <row r="37" spans="1:20" s="31" customFormat="1" ht="13.5" customHeight="1" thickBot="1">
      <c r="A37" s="15">
        <v>3</v>
      </c>
      <c r="B37" s="1">
        <v>2</v>
      </c>
      <c r="C37" s="1"/>
      <c r="D37" s="1"/>
      <c r="E37" s="3"/>
      <c r="F37" s="1">
        <v>0</v>
      </c>
      <c r="G37" s="1">
        <v>999</v>
      </c>
      <c r="H37" s="1">
        <v>0</v>
      </c>
      <c r="I37" s="1">
        <v>999</v>
      </c>
      <c r="J37" s="1">
        <v>0</v>
      </c>
      <c r="K37" s="1">
        <v>999</v>
      </c>
      <c r="L37" s="1">
        <v>0</v>
      </c>
      <c r="M37" s="1">
        <v>999</v>
      </c>
      <c r="N37" s="18">
        <f t="shared" si="0"/>
        <v>0</v>
      </c>
      <c r="O37" s="20">
        <f t="shared" si="1"/>
        <v>999</v>
      </c>
      <c r="P37" s="21">
        <f>RANK(S37,$S$4:$S$104,0)+COUNTIF($S$4:S37,S37)-1</f>
        <v>37</v>
      </c>
      <c r="Q37" s="23">
        <f>RANK(O37,$O$4:$O$104,1)+COUNTIF($O$4:O37,O37)-1</f>
        <v>37</v>
      </c>
      <c r="R37" s="25">
        <f t="shared" si="2"/>
        <v>74</v>
      </c>
      <c r="S37" s="32">
        <f t="shared" si="3"/>
        <v>-999</v>
      </c>
      <c r="T37" s="33"/>
    </row>
    <row r="38" spans="1:20" s="31" customFormat="1" ht="13.5" customHeight="1" thickBot="1">
      <c r="A38" s="15">
        <v>3</v>
      </c>
      <c r="B38" s="1">
        <v>3</v>
      </c>
      <c r="C38" s="1"/>
      <c r="D38" s="1"/>
      <c r="E38" s="3"/>
      <c r="F38" s="1">
        <v>0</v>
      </c>
      <c r="G38" s="1">
        <v>999</v>
      </c>
      <c r="H38" s="1">
        <v>0</v>
      </c>
      <c r="I38" s="1">
        <v>999</v>
      </c>
      <c r="J38" s="1">
        <v>0</v>
      </c>
      <c r="K38" s="1">
        <v>999</v>
      </c>
      <c r="L38" s="1">
        <v>0</v>
      </c>
      <c r="M38" s="1">
        <v>999</v>
      </c>
      <c r="N38" s="18">
        <f t="shared" si="0"/>
        <v>0</v>
      </c>
      <c r="O38" s="20">
        <f t="shared" si="1"/>
        <v>999</v>
      </c>
      <c r="P38" s="21">
        <f>RANK(S38,$S$4:$S$104,0)+COUNTIF($S$4:S38,S38)-1</f>
        <v>38</v>
      </c>
      <c r="Q38" s="23">
        <f>RANK(O38,$O$4:$O$104,1)+COUNTIF($O$4:O38,O38)-1</f>
        <v>38</v>
      </c>
      <c r="R38" s="25">
        <f t="shared" si="2"/>
        <v>76</v>
      </c>
      <c r="S38" s="32">
        <f t="shared" si="3"/>
        <v>-999</v>
      </c>
      <c r="T38" s="33"/>
    </row>
    <row r="39" spans="1:20" s="31" customFormat="1" ht="13.5" customHeight="1" thickBot="1">
      <c r="A39" s="15">
        <v>3</v>
      </c>
      <c r="B39" s="1">
        <v>4</v>
      </c>
      <c r="C39" s="1"/>
      <c r="D39" s="1"/>
      <c r="E39" s="3"/>
      <c r="F39" s="1">
        <v>0</v>
      </c>
      <c r="G39" s="1">
        <v>999</v>
      </c>
      <c r="H39" s="1">
        <v>0</v>
      </c>
      <c r="I39" s="1">
        <v>999</v>
      </c>
      <c r="J39" s="1">
        <v>0</v>
      </c>
      <c r="K39" s="1">
        <v>999</v>
      </c>
      <c r="L39" s="1">
        <v>0</v>
      </c>
      <c r="M39" s="1">
        <v>999</v>
      </c>
      <c r="N39" s="18">
        <f t="shared" si="0"/>
        <v>0</v>
      </c>
      <c r="O39" s="20">
        <f t="shared" si="1"/>
        <v>999</v>
      </c>
      <c r="P39" s="21">
        <f>RANK(S39,$S$4:$S$104,0)+COUNTIF($S$4:S39,S39)-1</f>
        <v>39</v>
      </c>
      <c r="Q39" s="23">
        <f>RANK(O39,$O$4:$O$104,1)+COUNTIF($O$4:O39,O39)-1</f>
        <v>39</v>
      </c>
      <c r="R39" s="25">
        <f t="shared" si="2"/>
        <v>78</v>
      </c>
      <c r="S39" s="32">
        <f t="shared" si="3"/>
        <v>-999</v>
      </c>
      <c r="T39" s="33"/>
    </row>
    <row r="40" spans="1:20" s="31" customFormat="1" ht="13.5" customHeight="1" thickBot="1">
      <c r="A40" s="15">
        <v>3</v>
      </c>
      <c r="B40" s="1">
        <v>5</v>
      </c>
      <c r="C40" s="1"/>
      <c r="D40" s="1"/>
      <c r="E40" s="3"/>
      <c r="F40" s="1">
        <v>0</v>
      </c>
      <c r="G40" s="1">
        <v>999</v>
      </c>
      <c r="H40" s="1">
        <v>0</v>
      </c>
      <c r="I40" s="1">
        <v>999</v>
      </c>
      <c r="J40" s="1">
        <v>0</v>
      </c>
      <c r="K40" s="1">
        <v>999</v>
      </c>
      <c r="L40" s="1">
        <v>0</v>
      </c>
      <c r="M40" s="1">
        <v>999</v>
      </c>
      <c r="N40" s="18">
        <f t="shared" si="0"/>
        <v>0</v>
      </c>
      <c r="O40" s="20">
        <f t="shared" si="1"/>
        <v>999</v>
      </c>
      <c r="P40" s="21">
        <f>RANK(S40,$S$4:$S$104,0)+COUNTIF($S$4:S40,S40)-1</f>
        <v>40</v>
      </c>
      <c r="Q40" s="23">
        <f>RANK(O40,$O$4:$O$104,1)+COUNTIF($O$4:O40,O40)-1</f>
        <v>40</v>
      </c>
      <c r="R40" s="25">
        <f t="shared" si="2"/>
        <v>80</v>
      </c>
      <c r="S40" s="32">
        <f t="shared" si="3"/>
        <v>-999</v>
      </c>
      <c r="T40" s="33"/>
    </row>
    <row r="41" spans="1:20" s="31" customFormat="1" ht="13.5" customHeight="1" thickBot="1">
      <c r="A41" s="15">
        <v>3</v>
      </c>
      <c r="B41" s="1">
        <v>6</v>
      </c>
      <c r="C41" s="1"/>
      <c r="D41" s="1"/>
      <c r="E41" s="3"/>
      <c r="F41" s="1">
        <v>0</v>
      </c>
      <c r="G41" s="1">
        <v>999</v>
      </c>
      <c r="H41" s="1">
        <v>0</v>
      </c>
      <c r="I41" s="1">
        <v>999</v>
      </c>
      <c r="J41" s="1">
        <v>0</v>
      </c>
      <c r="K41" s="1">
        <v>999</v>
      </c>
      <c r="L41" s="1">
        <v>0</v>
      </c>
      <c r="M41" s="1">
        <v>999</v>
      </c>
      <c r="N41" s="18">
        <f t="shared" si="0"/>
        <v>0</v>
      </c>
      <c r="O41" s="20">
        <f t="shared" si="1"/>
        <v>999</v>
      </c>
      <c r="P41" s="21">
        <f>RANK(S41,$S$4:$S$104,0)+COUNTIF($S$4:S41,S41)-1</f>
        <v>41</v>
      </c>
      <c r="Q41" s="23">
        <f>RANK(O41,$O$4:$O$104,1)+COUNTIF($O$4:O41,O41)-1</f>
        <v>41</v>
      </c>
      <c r="R41" s="25">
        <f t="shared" si="2"/>
        <v>82</v>
      </c>
      <c r="S41" s="32">
        <f t="shared" si="3"/>
        <v>-999</v>
      </c>
      <c r="T41" s="33"/>
    </row>
    <row r="42" spans="1:20" s="31" customFormat="1" ht="13.5" customHeight="1" thickBot="1">
      <c r="A42" s="15">
        <v>3</v>
      </c>
      <c r="B42" s="1">
        <v>7</v>
      </c>
      <c r="C42" s="1"/>
      <c r="D42" s="1"/>
      <c r="E42" s="3"/>
      <c r="F42" s="1">
        <v>0</v>
      </c>
      <c r="G42" s="1">
        <v>999</v>
      </c>
      <c r="H42" s="1">
        <v>0</v>
      </c>
      <c r="I42" s="1">
        <v>999</v>
      </c>
      <c r="J42" s="1">
        <v>0</v>
      </c>
      <c r="K42" s="1">
        <v>999</v>
      </c>
      <c r="L42" s="1">
        <v>0</v>
      </c>
      <c r="M42" s="1">
        <v>999</v>
      </c>
      <c r="N42" s="18">
        <f t="shared" si="0"/>
        <v>0</v>
      </c>
      <c r="O42" s="20">
        <f t="shared" si="1"/>
        <v>999</v>
      </c>
      <c r="P42" s="21">
        <f>RANK(S42,$S$4:$S$104,0)+COUNTIF($S$4:S42,S42)-1</f>
        <v>42</v>
      </c>
      <c r="Q42" s="23">
        <f>RANK(O42,$O$4:$O$104,1)+COUNTIF($O$4:O42,O42)-1</f>
        <v>42</v>
      </c>
      <c r="R42" s="25">
        <f t="shared" si="2"/>
        <v>84</v>
      </c>
      <c r="S42" s="32">
        <f t="shared" si="3"/>
        <v>-999</v>
      </c>
      <c r="T42" s="33"/>
    </row>
    <row r="43" spans="1:20" s="31" customFormat="1" ht="13.5" customHeight="1" thickBot="1">
      <c r="A43" s="15">
        <v>3</v>
      </c>
      <c r="B43" s="1">
        <v>8</v>
      </c>
      <c r="C43" s="1" t="s">
        <v>123</v>
      </c>
      <c r="D43" s="1" t="s">
        <v>124</v>
      </c>
      <c r="E43" s="3" t="s">
        <v>112</v>
      </c>
      <c r="F43" s="1">
        <v>47</v>
      </c>
      <c r="G43" s="1">
        <v>3.099</v>
      </c>
      <c r="H43" s="1">
        <v>49</v>
      </c>
      <c r="I43" s="1">
        <v>2.576</v>
      </c>
      <c r="J43" s="1">
        <v>47</v>
      </c>
      <c r="K43" s="1">
        <v>3.4</v>
      </c>
      <c r="L43" s="1">
        <v>47</v>
      </c>
      <c r="M43" s="1">
        <v>1.958</v>
      </c>
      <c r="N43" s="18">
        <f t="shared" si="0"/>
        <v>190</v>
      </c>
      <c r="O43" s="20">
        <f t="shared" si="1"/>
        <v>2.7582500000000003</v>
      </c>
      <c r="P43" s="21">
        <f>RANK(S43,$S$4:$S$104,0)+COUNTIF($S$4:S43,S43)-1</f>
        <v>3</v>
      </c>
      <c r="Q43" s="23">
        <f>RANK(O43,$O$4:$O$104,1)+COUNTIF($O$4:O43,O43)-1</f>
        <v>17</v>
      </c>
      <c r="R43" s="25">
        <f t="shared" si="2"/>
        <v>20</v>
      </c>
      <c r="S43" s="32">
        <f t="shared" si="3"/>
        <v>187.24175</v>
      </c>
      <c r="T43" s="33"/>
    </row>
    <row r="44" spans="1:20" s="31" customFormat="1" ht="13.5" customHeight="1" thickBot="1">
      <c r="A44" s="15">
        <v>3</v>
      </c>
      <c r="B44" s="1">
        <v>9</v>
      </c>
      <c r="C44" s="1" t="s">
        <v>123</v>
      </c>
      <c r="D44" s="1" t="s">
        <v>124</v>
      </c>
      <c r="E44" s="3" t="s">
        <v>139</v>
      </c>
      <c r="F44" s="1">
        <v>33</v>
      </c>
      <c r="G44" s="1">
        <v>11.554</v>
      </c>
      <c r="H44" s="1">
        <v>38</v>
      </c>
      <c r="I44" s="1">
        <v>5.754</v>
      </c>
      <c r="J44" s="1">
        <v>37</v>
      </c>
      <c r="K44" s="1">
        <v>4.908</v>
      </c>
      <c r="L44" s="1">
        <v>48</v>
      </c>
      <c r="M44" s="1">
        <v>3.158</v>
      </c>
      <c r="N44" s="18">
        <f t="shared" si="0"/>
        <v>156</v>
      </c>
      <c r="O44" s="20">
        <f t="shared" si="1"/>
        <v>6.343500000000001</v>
      </c>
      <c r="P44" s="21">
        <f>RANK(S44,$S$4:$S$104,0)+COUNTIF($S$4:S44,S44)-1</f>
        <v>31</v>
      </c>
      <c r="Q44" s="23">
        <f>RANK(O44,$O$4:$O$104,1)+COUNTIF($O$4:O44,O44)-1</f>
        <v>32</v>
      </c>
      <c r="R44" s="25">
        <f t="shared" si="2"/>
        <v>63</v>
      </c>
      <c r="S44" s="32">
        <f t="shared" si="3"/>
        <v>149.6565</v>
      </c>
      <c r="T44" s="33"/>
    </row>
    <row r="45" spans="1:20" s="31" customFormat="1" ht="13.5" customHeight="1" thickBot="1">
      <c r="A45" s="15">
        <v>3</v>
      </c>
      <c r="B45" s="1">
        <v>10</v>
      </c>
      <c r="C45" s="1" t="s">
        <v>123</v>
      </c>
      <c r="D45" s="1" t="s">
        <v>124</v>
      </c>
      <c r="E45" s="3" t="s">
        <v>88</v>
      </c>
      <c r="F45" s="1">
        <v>44</v>
      </c>
      <c r="G45" s="1">
        <v>3.182</v>
      </c>
      <c r="H45" s="1">
        <v>43</v>
      </c>
      <c r="I45" s="1">
        <v>2.419</v>
      </c>
      <c r="J45" s="1">
        <v>48</v>
      </c>
      <c r="K45" s="1">
        <v>3.974</v>
      </c>
      <c r="L45" s="1">
        <v>45</v>
      </c>
      <c r="M45" s="1">
        <v>4.119</v>
      </c>
      <c r="N45" s="18">
        <f t="shared" si="0"/>
        <v>180</v>
      </c>
      <c r="O45" s="20">
        <f t="shared" si="1"/>
        <v>3.4234999999999998</v>
      </c>
      <c r="P45" s="21">
        <f>RANK(S45,$S$4:$S$104,0)+COUNTIF($S$4:S45,S45)-1</f>
        <v>14</v>
      </c>
      <c r="Q45" s="23">
        <f>RANK(O45,$O$4:$O$104,1)+COUNTIF($O$4:O45,O45)-1</f>
        <v>26</v>
      </c>
      <c r="R45" s="25">
        <f t="shared" si="2"/>
        <v>40</v>
      </c>
      <c r="S45" s="32">
        <f t="shared" si="3"/>
        <v>176.5765</v>
      </c>
      <c r="T45" s="33"/>
    </row>
    <row r="46" spans="1:20" s="31" customFormat="1" ht="13.5" customHeight="1" thickBot="1">
      <c r="A46" s="15">
        <v>3</v>
      </c>
      <c r="B46" s="1">
        <v>11</v>
      </c>
      <c r="C46" s="1"/>
      <c r="D46" s="1"/>
      <c r="E46" s="3"/>
      <c r="F46" s="1">
        <v>0</v>
      </c>
      <c r="G46" s="1">
        <v>999</v>
      </c>
      <c r="H46" s="1">
        <v>0</v>
      </c>
      <c r="I46" s="1">
        <v>999</v>
      </c>
      <c r="J46" s="1">
        <v>0</v>
      </c>
      <c r="K46" s="1">
        <v>999</v>
      </c>
      <c r="L46" s="1">
        <v>0</v>
      </c>
      <c r="M46" s="1">
        <v>999</v>
      </c>
      <c r="N46" s="18">
        <f t="shared" si="0"/>
        <v>0</v>
      </c>
      <c r="O46" s="20">
        <f t="shared" si="1"/>
        <v>999</v>
      </c>
      <c r="P46" s="21">
        <f>RANK(S46,$S$4:$S$104,0)+COUNTIF($S$4:S46,S46)-1</f>
        <v>43</v>
      </c>
      <c r="Q46" s="23">
        <f>RANK(O46,$O$4:$O$104,1)+COUNTIF($O$4:O46,O46)-1</f>
        <v>43</v>
      </c>
      <c r="R46" s="25">
        <f t="shared" si="2"/>
        <v>86</v>
      </c>
      <c r="S46" s="32">
        <f t="shared" si="3"/>
        <v>-999</v>
      </c>
      <c r="T46" s="33"/>
    </row>
    <row r="47" spans="1:20" s="31" customFormat="1" ht="13.5" customHeight="1" thickBot="1">
      <c r="A47" s="15">
        <v>3</v>
      </c>
      <c r="B47" s="1">
        <v>12</v>
      </c>
      <c r="C47" s="1"/>
      <c r="D47" s="1"/>
      <c r="E47" s="3"/>
      <c r="F47" s="1">
        <v>0</v>
      </c>
      <c r="G47" s="1">
        <v>999</v>
      </c>
      <c r="H47" s="1">
        <v>0</v>
      </c>
      <c r="I47" s="1">
        <v>999</v>
      </c>
      <c r="J47" s="1">
        <v>0</v>
      </c>
      <c r="K47" s="1">
        <v>999</v>
      </c>
      <c r="L47" s="1">
        <v>0</v>
      </c>
      <c r="M47" s="1">
        <v>999</v>
      </c>
      <c r="N47" s="18">
        <f t="shared" si="0"/>
        <v>0</v>
      </c>
      <c r="O47" s="20">
        <f t="shared" si="1"/>
        <v>999</v>
      </c>
      <c r="P47" s="21">
        <f>RANK(S47,$S$4:$S$104,0)+COUNTIF($S$4:S47,S47)-1</f>
        <v>44</v>
      </c>
      <c r="Q47" s="23">
        <f>RANK(O47,$O$4:$O$104,1)+COUNTIF($O$4:O47,O47)-1</f>
        <v>44</v>
      </c>
      <c r="R47" s="25">
        <f t="shared" si="2"/>
        <v>88</v>
      </c>
      <c r="S47" s="32">
        <f t="shared" si="3"/>
        <v>-999</v>
      </c>
      <c r="T47" s="33"/>
    </row>
    <row r="48" spans="1:20" s="31" customFormat="1" ht="13.5" customHeight="1" thickBot="1">
      <c r="A48" s="15">
        <v>3</v>
      </c>
      <c r="B48" s="1">
        <v>13</v>
      </c>
      <c r="C48" s="1"/>
      <c r="D48" s="1"/>
      <c r="E48" s="3"/>
      <c r="F48" s="1">
        <v>0</v>
      </c>
      <c r="G48" s="1">
        <v>999</v>
      </c>
      <c r="H48" s="1">
        <v>0</v>
      </c>
      <c r="I48" s="1">
        <v>999</v>
      </c>
      <c r="J48" s="1">
        <v>0</v>
      </c>
      <c r="K48" s="1">
        <v>999</v>
      </c>
      <c r="L48" s="1">
        <v>0</v>
      </c>
      <c r="M48" s="1">
        <v>999</v>
      </c>
      <c r="N48" s="18">
        <f t="shared" si="0"/>
        <v>0</v>
      </c>
      <c r="O48" s="20">
        <f t="shared" si="1"/>
        <v>999</v>
      </c>
      <c r="P48" s="21">
        <f>RANK(S48,$S$4:$S$104,0)+COUNTIF($S$4:S48,S48)-1</f>
        <v>45</v>
      </c>
      <c r="Q48" s="23">
        <f>RANK(O48,$O$4:$O$104,1)+COUNTIF($O$4:O48,O48)-1</f>
        <v>45</v>
      </c>
      <c r="R48" s="25">
        <f t="shared" si="2"/>
        <v>90</v>
      </c>
      <c r="S48" s="32">
        <f t="shared" si="3"/>
        <v>-999</v>
      </c>
      <c r="T48" s="33"/>
    </row>
    <row r="49" spans="1:20" s="31" customFormat="1" ht="13.5" customHeight="1" thickBot="1">
      <c r="A49" s="15">
        <v>3</v>
      </c>
      <c r="B49" s="1">
        <v>14</v>
      </c>
      <c r="C49" s="1"/>
      <c r="D49" s="1"/>
      <c r="E49" s="3"/>
      <c r="F49" s="1">
        <v>0</v>
      </c>
      <c r="G49" s="1">
        <v>999</v>
      </c>
      <c r="H49" s="1">
        <v>0</v>
      </c>
      <c r="I49" s="1">
        <v>999</v>
      </c>
      <c r="J49" s="1">
        <v>0</v>
      </c>
      <c r="K49" s="1">
        <v>999</v>
      </c>
      <c r="L49" s="1">
        <v>0</v>
      </c>
      <c r="M49" s="1">
        <v>999</v>
      </c>
      <c r="N49" s="18">
        <f t="shared" si="0"/>
        <v>0</v>
      </c>
      <c r="O49" s="20">
        <f t="shared" si="1"/>
        <v>999</v>
      </c>
      <c r="P49" s="21">
        <f>RANK(S49,$S$4:$S$104,0)+COUNTIF($S$4:S49,S49)-1</f>
        <v>46</v>
      </c>
      <c r="Q49" s="23">
        <f>RANK(O49,$O$4:$O$104,1)+COUNTIF($O$4:O49,O49)-1</f>
        <v>46</v>
      </c>
      <c r="R49" s="25">
        <f t="shared" si="2"/>
        <v>92</v>
      </c>
      <c r="S49" s="32">
        <f t="shared" si="3"/>
        <v>-999</v>
      </c>
      <c r="T49" s="33"/>
    </row>
    <row r="50" spans="1:20" s="31" customFormat="1" ht="13.5" customHeight="1" thickBot="1">
      <c r="A50" s="15">
        <v>3</v>
      </c>
      <c r="B50" s="1">
        <v>15</v>
      </c>
      <c r="C50" s="1"/>
      <c r="D50" s="1"/>
      <c r="E50" s="3"/>
      <c r="F50" s="1">
        <v>0</v>
      </c>
      <c r="G50" s="1">
        <v>999</v>
      </c>
      <c r="H50" s="1">
        <v>0</v>
      </c>
      <c r="I50" s="1">
        <v>999</v>
      </c>
      <c r="J50" s="1">
        <v>0</v>
      </c>
      <c r="K50" s="1">
        <v>999</v>
      </c>
      <c r="L50" s="1">
        <v>0</v>
      </c>
      <c r="M50" s="1">
        <v>999</v>
      </c>
      <c r="N50" s="18">
        <f t="shared" si="0"/>
        <v>0</v>
      </c>
      <c r="O50" s="20">
        <f t="shared" si="1"/>
        <v>999</v>
      </c>
      <c r="P50" s="21">
        <f>RANK(S50,$S$4:$S$104,0)+COUNTIF($S$4:S50,S50)-1</f>
        <v>47</v>
      </c>
      <c r="Q50" s="23">
        <f>RANK(O50,$O$4:$O$104,1)+COUNTIF($O$4:O50,O50)-1</f>
        <v>47</v>
      </c>
      <c r="R50" s="25">
        <f t="shared" si="2"/>
        <v>94</v>
      </c>
      <c r="S50" s="32">
        <f t="shared" si="3"/>
        <v>-999</v>
      </c>
      <c r="T50" s="33"/>
    </row>
    <row r="51" spans="1:20" s="31" customFormat="1" ht="13.5" customHeight="1" thickBot="1">
      <c r="A51" s="16">
        <v>3</v>
      </c>
      <c r="B51" s="11">
        <v>16</v>
      </c>
      <c r="C51" s="11"/>
      <c r="D51" s="11"/>
      <c r="E51" s="13"/>
      <c r="F51" s="11">
        <v>0</v>
      </c>
      <c r="G51" s="11">
        <v>999</v>
      </c>
      <c r="H51" s="11">
        <v>0</v>
      </c>
      <c r="I51" s="11">
        <v>999</v>
      </c>
      <c r="J51" s="11">
        <v>0</v>
      </c>
      <c r="K51" s="11">
        <v>999</v>
      </c>
      <c r="L51" s="11">
        <v>0</v>
      </c>
      <c r="M51" s="11">
        <v>999</v>
      </c>
      <c r="N51" s="19">
        <f t="shared" si="0"/>
        <v>0</v>
      </c>
      <c r="O51" s="27">
        <f t="shared" si="1"/>
        <v>999</v>
      </c>
      <c r="P51" s="21">
        <f>RANK(S51,$S$4:$S$104,0)+COUNTIF($S$4:S51,S51)-1</f>
        <v>48</v>
      </c>
      <c r="Q51" s="28">
        <f>RANK(O51,$O$4:$O$104,1)+COUNTIF($O$4:O51,O51)-1</f>
        <v>48</v>
      </c>
      <c r="R51" s="29">
        <f t="shared" si="2"/>
        <v>96</v>
      </c>
      <c r="S51" s="32">
        <f t="shared" si="3"/>
        <v>-999</v>
      </c>
      <c r="T51" s="33"/>
    </row>
    <row r="52" spans="1:20" s="31" customFormat="1" ht="13.5" customHeight="1" thickBot="1">
      <c r="A52" s="14">
        <v>4</v>
      </c>
      <c r="B52" s="6">
        <v>1</v>
      </c>
      <c r="C52" s="6"/>
      <c r="D52" s="6"/>
      <c r="E52" s="8"/>
      <c r="F52" s="6">
        <v>0</v>
      </c>
      <c r="G52" s="6">
        <v>999</v>
      </c>
      <c r="H52" s="6">
        <v>0</v>
      </c>
      <c r="I52" s="6">
        <v>999</v>
      </c>
      <c r="J52" s="6">
        <v>0</v>
      </c>
      <c r="K52" s="6">
        <v>999</v>
      </c>
      <c r="L52" s="6">
        <v>0</v>
      </c>
      <c r="M52" s="6">
        <v>999</v>
      </c>
      <c r="N52" s="18">
        <f t="shared" si="0"/>
        <v>0</v>
      </c>
      <c r="O52" s="20">
        <f t="shared" si="1"/>
        <v>999</v>
      </c>
      <c r="P52" s="21">
        <f>RANK(S52,$S$4:$S$104,0)+COUNTIF($S$4:S52,S52)-1</f>
        <v>49</v>
      </c>
      <c r="Q52" s="23">
        <f>RANK(O52,$O$4:$O$104,1)+COUNTIF($O$4:O52,O52)-1</f>
        <v>49</v>
      </c>
      <c r="R52" s="21">
        <f t="shared" si="2"/>
        <v>98</v>
      </c>
      <c r="S52" s="32">
        <f t="shared" si="3"/>
        <v>-999</v>
      </c>
      <c r="T52" s="33"/>
    </row>
    <row r="53" spans="1:20" s="31" customFormat="1" ht="13.5" customHeight="1" thickBot="1">
      <c r="A53" s="15">
        <v>4</v>
      </c>
      <c r="B53" s="1">
        <v>2</v>
      </c>
      <c r="C53" s="1"/>
      <c r="D53" s="1"/>
      <c r="E53" s="3"/>
      <c r="F53" s="1">
        <v>0</v>
      </c>
      <c r="G53" s="1">
        <v>999</v>
      </c>
      <c r="H53" s="1">
        <v>0</v>
      </c>
      <c r="I53" s="1">
        <v>999</v>
      </c>
      <c r="J53" s="1">
        <v>0</v>
      </c>
      <c r="K53" s="1">
        <v>999</v>
      </c>
      <c r="L53" s="1">
        <v>0</v>
      </c>
      <c r="M53" s="1">
        <v>999</v>
      </c>
      <c r="N53" s="18">
        <f t="shared" si="0"/>
        <v>0</v>
      </c>
      <c r="O53" s="20">
        <f t="shared" si="1"/>
        <v>999</v>
      </c>
      <c r="P53" s="21">
        <f>RANK(S53,$S$4:$S$104,0)+COUNTIF($S$4:S53,S53)-1</f>
        <v>50</v>
      </c>
      <c r="Q53" s="23">
        <f>RANK(O53,$O$4:$O$104,1)+COUNTIF($O$4:O53,O53)-1</f>
        <v>50</v>
      </c>
      <c r="R53" s="25">
        <f t="shared" si="2"/>
        <v>100</v>
      </c>
      <c r="S53" s="32">
        <f t="shared" si="3"/>
        <v>-999</v>
      </c>
      <c r="T53" s="33"/>
    </row>
    <row r="54" spans="1:20" s="31" customFormat="1" ht="13.5" customHeight="1" thickBot="1">
      <c r="A54" s="15">
        <v>4</v>
      </c>
      <c r="B54" s="1">
        <v>3</v>
      </c>
      <c r="C54" s="1"/>
      <c r="D54" s="1"/>
      <c r="E54" s="3"/>
      <c r="F54" s="1">
        <v>0</v>
      </c>
      <c r="G54" s="1">
        <v>999</v>
      </c>
      <c r="H54" s="1">
        <v>0</v>
      </c>
      <c r="I54" s="1">
        <v>999</v>
      </c>
      <c r="J54" s="1">
        <v>0</v>
      </c>
      <c r="K54" s="1">
        <v>999</v>
      </c>
      <c r="L54" s="1">
        <v>0</v>
      </c>
      <c r="M54" s="1">
        <v>999</v>
      </c>
      <c r="N54" s="18">
        <f t="shared" si="0"/>
        <v>0</v>
      </c>
      <c r="O54" s="20">
        <f t="shared" si="1"/>
        <v>999</v>
      </c>
      <c r="P54" s="21">
        <f>RANK(S54,$S$4:$S$104,0)+COUNTIF($S$4:S54,S54)-1</f>
        <v>51</v>
      </c>
      <c r="Q54" s="23">
        <f>RANK(O54,$O$4:$O$104,1)+COUNTIF($O$4:O54,O54)-1</f>
        <v>51</v>
      </c>
      <c r="R54" s="25">
        <f t="shared" si="2"/>
        <v>102</v>
      </c>
      <c r="S54" s="32">
        <f t="shared" si="3"/>
        <v>-999</v>
      </c>
      <c r="T54" s="33"/>
    </row>
    <row r="55" spans="1:20" s="31" customFormat="1" ht="13.5" customHeight="1" thickBot="1">
      <c r="A55" s="15">
        <v>4</v>
      </c>
      <c r="B55" s="1">
        <v>4</v>
      </c>
      <c r="C55" s="1"/>
      <c r="D55" s="1"/>
      <c r="E55" s="3"/>
      <c r="F55" s="1">
        <v>0</v>
      </c>
      <c r="G55" s="1">
        <v>999</v>
      </c>
      <c r="H55" s="1">
        <v>0</v>
      </c>
      <c r="I55" s="1">
        <v>999</v>
      </c>
      <c r="J55" s="1">
        <v>0</v>
      </c>
      <c r="K55" s="1">
        <v>999</v>
      </c>
      <c r="L55" s="1">
        <v>0</v>
      </c>
      <c r="M55" s="1">
        <v>999</v>
      </c>
      <c r="N55" s="18">
        <f t="shared" si="0"/>
        <v>0</v>
      </c>
      <c r="O55" s="20">
        <f t="shared" si="1"/>
        <v>999</v>
      </c>
      <c r="P55" s="21">
        <f>RANK(S55,$S$4:$S$104,0)+COUNTIF($S$4:S55,S55)-1</f>
        <v>52</v>
      </c>
      <c r="Q55" s="23">
        <f>RANK(O55,$O$4:$O$104,1)+COUNTIF($O$4:O55,O55)-1</f>
        <v>52</v>
      </c>
      <c r="R55" s="25">
        <f t="shared" si="2"/>
        <v>104</v>
      </c>
      <c r="S55" s="32">
        <f t="shared" si="3"/>
        <v>-999</v>
      </c>
      <c r="T55" s="33"/>
    </row>
    <row r="56" spans="1:20" s="31" customFormat="1" ht="13.5" customHeight="1" thickBot="1">
      <c r="A56" s="15">
        <v>4</v>
      </c>
      <c r="B56" s="1">
        <v>5</v>
      </c>
      <c r="C56" s="1"/>
      <c r="D56" s="1"/>
      <c r="E56" s="3"/>
      <c r="F56" s="1">
        <v>0</v>
      </c>
      <c r="G56" s="1">
        <v>999</v>
      </c>
      <c r="H56" s="1">
        <v>0</v>
      </c>
      <c r="I56" s="1">
        <v>999</v>
      </c>
      <c r="J56" s="1">
        <v>0</v>
      </c>
      <c r="K56" s="1">
        <v>999</v>
      </c>
      <c r="L56" s="1">
        <v>0</v>
      </c>
      <c r="M56" s="1">
        <v>999</v>
      </c>
      <c r="N56" s="18">
        <f t="shared" si="0"/>
        <v>0</v>
      </c>
      <c r="O56" s="20">
        <f t="shared" si="1"/>
        <v>999</v>
      </c>
      <c r="P56" s="21">
        <f>RANK(S56,$S$4:$S$104,0)+COUNTIF($S$4:S56,S56)-1</f>
        <v>53</v>
      </c>
      <c r="Q56" s="23">
        <f>RANK(O56,$O$4:$O$104,1)+COUNTIF($O$4:O56,O56)-1</f>
        <v>53</v>
      </c>
      <c r="R56" s="25">
        <f t="shared" si="2"/>
        <v>106</v>
      </c>
      <c r="S56" s="32">
        <f t="shared" si="3"/>
        <v>-999</v>
      </c>
      <c r="T56" s="33"/>
    </row>
    <row r="57" spans="1:20" s="31" customFormat="1" ht="13.5" customHeight="1" thickBot="1">
      <c r="A57" s="15">
        <v>4</v>
      </c>
      <c r="B57" s="1">
        <v>6</v>
      </c>
      <c r="C57" s="1"/>
      <c r="D57" s="1"/>
      <c r="E57" s="3"/>
      <c r="F57" s="1">
        <v>0</v>
      </c>
      <c r="G57" s="1">
        <v>999</v>
      </c>
      <c r="H57" s="1">
        <v>0</v>
      </c>
      <c r="I57" s="1">
        <v>999</v>
      </c>
      <c r="J57" s="1">
        <v>0</v>
      </c>
      <c r="K57" s="1">
        <v>999</v>
      </c>
      <c r="L57" s="1">
        <v>0</v>
      </c>
      <c r="M57" s="1">
        <v>999</v>
      </c>
      <c r="N57" s="18">
        <f t="shared" si="0"/>
        <v>0</v>
      </c>
      <c r="O57" s="20">
        <f t="shared" si="1"/>
        <v>999</v>
      </c>
      <c r="P57" s="21">
        <f>RANK(S57,$S$4:$S$104,0)+COUNTIF($S$4:S57,S57)-1</f>
        <v>54</v>
      </c>
      <c r="Q57" s="23">
        <f>RANK(O57,$O$4:$O$104,1)+COUNTIF($O$4:O57,O57)-1</f>
        <v>54</v>
      </c>
      <c r="R57" s="25">
        <f t="shared" si="2"/>
        <v>108</v>
      </c>
      <c r="S57" s="32">
        <f t="shared" si="3"/>
        <v>-999</v>
      </c>
      <c r="T57" s="33"/>
    </row>
    <row r="58" spans="1:20" s="31" customFormat="1" ht="13.5" customHeight="1" thickBot="1">
      <c r="A58" s="15">
        <v>4</v>
      </c>
      <c r="B58" s="1">
        <v>7</v>
      </c>
      <c r="C58" s="1"/>
      <c r="D58" s="1"/>
      <c r="E58" s="3"/>
      <c r="F58" s="1">
        <v>0</v>
      </c>
      <c r="G58" s="1">
        <v>999</v>
      </c>
      <c r="H58" s="1">
        <v>0</v>
      </c>
      <c r="I58" s="1">
        <v>999</v>
      </c>
      <c r="J58" s="1">
        <v>0</v>
      </c>
      <c r="K58" s="1">
        <v>999</v>
      </c>
      <c r="L58" s="1">
        <v>0</v>
      </c>
      <c r="M58" s="1">
        <v>999</v>
      </c>
      <c r="N58" s="18">
        <f t="shared" si="0"/>
        <v>0</v>
      </c>
      <c r="O58" s="20">
        <f t="shared" si="1"/>
        <v>999</v>
      </c>
      <c r="P58" s="21">
        <f>RANK(S58,$S$4:$S$104,0)+COUNTIF($S$4:S58,S58)-1</f>
        <v>55</v>
      </c>
      <c r="Q58" s="23">
        <f>RANK(O58,$O$4:$O$104,1)+COUNTIF($O$4:O58,O58)-1</f>
        <v>55</v>
      </c>
      <c r="R58" s="25">
        <f t="shared" si="2"/>
        <v>110</v>
      </c>
      <c r="S58" s="32">
        <f t="shared" si="3"/>
        <v>-999</v>
      </c>
      <c r="T58" s="33"/>
    </row>
    <row r="59" spans="1:20" s="31" customFormat="1" ht="13.5" customHeight="1" thickBot="1">
      <c r="A59" s="15">
        <v>4</v>
      </c>
      <c r="B59" s="1">
        <v>8</v>
      </c>
      <c r="C59" s="1"/>
      <c r="D59" s="1"/>
      <c r="E59" s="3"/>
      <c r="F59" s="1">
        <v>0</v>
      </c>
      <c r="G59" s="1">
        <v>999</v>
      </c>
      <c r="H59" s="1">
        <v>0</v>
      </c>
      <c r="I59" s="1">
        <v>999</v>
      </c>
      <c r="J59" s="1">
        <v>0</v>
      </c>
      <c r="K59" s="1">
        <v>999</v>
      </c>
      <c r="L59" s="1">
        <v>0</v>
      </c>
      <c r="M59" s="1">
        <v>999</v>
      </c>
      <c r="N59" s="18">
        <f t="shared" si="0"/>
        <v>0</v>
      </c>
      <c r="O59" s="20">
        <f t="shared" si="1"/>
        <v>999</v>
      </c>
      <c r="P59" s="21">
        <f>RANK(S59,$S$4:$S$104,0)+COUNTIF($S$4:S59,S59)-1</f>
        <v>56</v>
      </c>
      <c r="Q59" s="23">
        <f>RANK(O59,$O$4:$O$104,1)+COUNTIF($O$4:O59,O59)-1</f>
        <v>56</v>
      </c>
      <c r="R59" s="25">
        <f t="shared" si="2"/>
        <v>112</v>
      </c>
      <c r="S59" s="32">
        <f t="shared" si="3"/>
        <v>-999</v>
      </c>
      <c r="T59" s="33"/>
    </row>
    <row r="60" spans="1:20" s="31" customFormat="1" ht="13.5" customHeight="1" thickBot="1">
      <c r="A60" s="15">
        <v>4</v>
      </c>
      <c r="B60" s="1">
        <v>9</v>
      </c>
      <c r="C60" s="1"/>
      <c r="D60" s="1"/>
      <c r="E60" s="3"/>
      <c r="F60" s="1">
        <v>0</v>
      </c>
      <c r="G60" s="1">
        <v>999</v>
      </c>
      <c r="H60" s="1">
        <v>0</v>
      </c>
      <c r="I60" s="1">
        <v>999</v>
      </c>
      <c r="J60" s="1">
        <v>0</v>
      </c>
      <c r="K60" s="1">
        <v>999</v>
      </c>
      <c r="L60" s="1">
        <v>0</v>
      </c>
      <c r="M60" s="1">
        <v>999</v>
      </c>
      <c r="N60" s="18">
        <f t="shared" si="0"/>
        <v>0</v>
      </c>
      <c r="O60" s="20">
        <f t="shared" si="1"/>
        <v>999</v>
      </c>
      <c r="P60" s="21">
        <f>RANK(S60,$S$4:$S$104,0)+COUNTIF($S$4:S60,S60)-1</f>
        <v>57</v>
      </c>
      <c r="Q60" s="23">
        <f>RANK(O60,$O$4:$O$104,1)+COUNTIF($O$4:O60,O60)-1</f>
        <v>57</v>
      </c>
      <c r="R60" s="25">
        <f t="shared" si="2"/>
        <v>114</v>
      </c>
      <c r="S60" s="32">
        <f t="shared" si="3"/>
        <v>-999</v>
      </c>
      <c r="T60" s="33"/>
    </row>
    <row r="61" spans="1:20" s="31" customFormat="1" ht="13.5" customHeight="1" thickBot="1">
      <c r="A61" s="15">
        <v>4</v>
      </c>
      <c r="B61" s="1">
        <v>10</v>
      </c>
      <c r="C61" s="1"/>
      <c r="D61" s="1"/>
      <c r="E61" s="3"/>
      <c r="F61" s="1">
        <v>0</v>
      </c>
      <c r="G61" s="1">
        <v>999</v>
      </c>
      <c r="H61" s="1">
        <v>0</v>
      </c>
      <c r="I61" s="1">
        <v>999</v>
      </c>
      <c r="J61" s="1">
        <v>0</v>
      </c>
      <c r="K61" s="1">
        <v>999</v>
      </c>
      <c r="L61" s="1">
        <v>0</v>
      </c>
      <c r="M61" s="1">
        <v>999</v>
      </c>
      <c r="N61" s="18">
        <f t="shared" si="0"/>
        <v>0</v>
      </c>
      <c r="O61" s="20">
        <f t="shared" si="1"/>
        <v>999</v>
      </c>
      <c r="P61" s="21">
        <f>RANK(S61,$S$4:$S$104,0)+COUNTIF($S$4:S61,S61)-1</f>
        <v>58</v>
      </c>
      <c r="Q61" s="23">
        <f>RANK(O61,$O$4:$O$104,1)+COUNTIF($O$4:O61,O61)-1</f>
        <v>58</v>
      </c>
      <c r="R61" s="25">
        <f t="shared" si="2"/>
        <v>116</v>
      </c>
      <c r="S61" s="32">
        <f t="shared" si="3"/>
        <v>-999</v>
      </c>
      <c r="T61" s="33"/>
    </row>
    <row r="62" spans="1:20" s="31" customFormat="1" ht="13.5" customHeight="1" thickBot="1">
      <c r="A62" s="15">
        <v>4</v>
      </c>
      <c r="B62" s="1">
        <v>11</v>
      </c>
      <c r="C62" s="1"/>
      <c r="D62" s="1"/>
      <c r="E62" s="3"/>
      <c r="F62" s="1">
        <v>0</v>
      </c>
      <c r="G62" s="1">
        <v>999</v>
      </c>
      <c r="H62" s="1">
        <v>0</v>
      </c>
      <c r="I62" s="1">
        <v>999</v>
      </c>
      <c r="J62" s="1">
        <v>0</v>
      </c>
      <c r="K62" s="1">
        <v>999</v>
      </c>
      <c r="L62" s="1">
        <v>0</v>
      </c>
      <c r="M62" s="1">
        <v>999</v>
      </c>
      <c r="N62" s="18">
        <f t="shared" si="0"/>
        <v>0</v>
      </c>
      <c r="O62" s="20">
        <f t="shared" si="1"/>
        <v>999</v>
      </c>
      <c r="P62" s="21">
        <f>RANK(S62,$S$4:$S$104,0)+COUNTIF($S$4:S62,S62)-1</f>
        <v>59</v>
      </c>
      <c r="Q62" s="23">
        <f>RANK(O62,$O$4:$O$104,1)+COUNTIF($O$4:O62,O62)-1</f>
        <v>59</v>
      </c>
      <c r="R62" s="25">
        <f t="shared" si="2"/>
        <v>118</v>
      </c>
      <c r="S62" s="32">
        <f t="shared" si="3"/>
        <v>-999</v>
      </c>
      <c r="T62" s="33"/>
    </row>
    <row r="63" spans="1:20" s="31" customFormat="1" ht="13.5" customHeight="1" thickBot="1">
      <c r="A63" s="15">
        <v>4</v>
      </c>
      <c r="B63" s="1">
        <v>12</v>
      </c>
      <c r="C63" s="1"/>
      <c r="D63" s="1"/>
      <c r="E63" s="3"/>
      <c r="F63" s="1">
        <v>0</v>
      </c>
      <c r="G63" s="1">
        <v>999</v>
      </c>
      <c r="H63" s="1">
        <v>0</v>
      </c>
      <c r="I63" s="1">
        <v>999</v>
      </c>
      <c r="J63" s="1">
        <v>0</v>
      </c>
      <c r="K63" s="1">
        <v>999</v>
      </c>
      <c r="L63" s="1">
        <v>0</v>
      </c>
      <c r="M63" s="1">
        <v>999</v>
      </c>
      <c r="N63" s="18">
        <f t="shared" si="0"/>
        <v>0</v>
      </c>
      <c r="O63" s="20">
        <f t="shared" si="1"/>
        <v>999</v>
      </c>
      <c r="P63" s="21">
        <f>RANK(S63,$S$4:$S$104,0)+COUNTIF($S$4:S63,S63)-1</f>
        <v>60</v>
      </c>
      <c r="Q63" s="23">
        <f>RANK(O63,$O$4:$O$104,1)+COUNTIF($O$4:O63,O63)-1</f>
        <v>60</v>
      </c>
      <c r="R63" s="25">
        <f t="shared" si="2"/>
        <v>120</v>
      </c>
      <c r="S63" s="32">
        <f t="shared" si="3"/>
        <v>-999</v>
      </c>
      <c r="T63" s="33"/>
    </row>
    <row r="64" spans="1:20" s="31" customFormat="1" ht="13.5" customHeight="1" thickBot="1">
      <c r="A64" s="15">
        <v>4</v>
      </c>
      <c r="B64" s="1">
        <v>13</v>
      </c>
      <c r="C64" s="1"/>
      <c r="D64" s="1"/>
      <c r="E64" s="3"/>
      <c r="F64" s="1">
        <v>0</v>
      </c>
      <c r="G64" s="1">
        <v>999</v>
      </c>
      <c r="H64" s="1">
        <v>0</v>
      </c>
      <c r="I64" s="1">
        <v>999</v>
      </c>
      <c r="J64" s="1">
        <v>0</v>
      </c>
      <c r="K64" s="1">
        <v>999</v>
      </c>
      <c r="L64" s="1">
        <v>0</v>
      </c>
      <c r="M64" s="1">
        <v>999</v>
      </c>
      <c r="N64" s="18">
        <f t="shared" si="0"/>
        <v>0</v>
      </c>
      <c r="O64" s="20">
        <f t="shared" si="1"/>
        <v>999</v>
      </c>
      <c r="P64" s="21">
        <f>RANK(S64,$S$4:$S$104,0)+COUNTIF($S$4:S64,S64)-1</f>
        <v>61</v>
      </c>
      <c r="Q64" s="23">
        <f>RANK(O64,$O$4:$O$104,1)+COUNTIF($O$4:O64,O64)-1</f>
        <v>61</v>
      </c>
      <c r="R64" s="25">
        <f t="shared" si="2"/>
        <v>122</v>
      </c>
      <c r="S64" s="32">
        <f t="shared" si="3"/>
        <v>-999</v>
      </c>
      <c r="T64" s="33"/>
    </row>
    <row r="65" spans="1:20" s="31" customFormat="1" ht="13.5" customHeight="1" thickBot="1">
      <c r="A65" s="15">
        <v>4</v>
      </c>
      <c r="B65" s="1">
        <v>14</v>
      </c>
      <c r="C65" s="1"/>
      <c r="D65" s="1"/>
      <c r="E65" s="3"/>
      <c r="F65" s="1">
        <v>0</v>
      </c>
      <c r="G65" s="1">
        <v>999</v>
      </c>
      <c r="H65" s="1">
        <v>0</v>
      </c>
      <c r="I65" s="1">
        <v>999</v>
      </c>
      <c r="J65" s="1">
        <v>0</v>
      </c>
      <c r="K65" s="1">
        <v>999</v>
      </c>
      <c r="L65" s="1">
        <v>0</v>
      </c>
      <c r="M65" s="1">
        <v>999</v>
      </c>
      <c r="N65" s="18">
        <f t="shared" si="0"/>
        <v>0</v>
      </c>
      <c r="O65" s="20">
        <f t="shared" si="1"/>
        <v>999</v>
      </c>
      <c r="P65" s="21">
        <f>RANK(S65,$S$4:$S$104,0)+COUNTIF($S$4:S65,S65)-1</f>
        <v>62</v>
      </c>
      <c r="Q65" s="23">
        <f>RANK(O65,$O$4:$O$104,1)+COUNTIF($O$4:O65,O65)-1</f>
        <v>62</v>
      </c>
      <c r="R65" s="25">
        <f t="shared" si="2"/>
        <v>124</v>
      </c>
      <c r="S65" s="32">
        <f t="shared" si="3"/>
        <v>-999</v>
      </c>
      <c r="T65" s="33"/>
    </row>
    <row r="66" spans="1:20" s="31" customFormat="1" ht="13.5" customHeight="1" thickBot="1">
      <c r="A66" s="15">
        <v>4</v>
      </c>
      <c r="B66" s="1">
        <v>15</v>
      </c>
      <c r="C66" s="1"/>
      <c r="D66" s="1"/>
      <c r="E66" s="3"/>
      <c r="F66" s="1">
        <v>0</v>
      </c>
      <c r="G66" s="1">
        <v>999</v>
      </c>
      <c r="H66" s="1">
        <v>0</v>
      </c>
      <c r="I66" s="1">
        <v>999</v>
      </c>
      <c r="J66" s="1">
        <v>0</v>
      </c>
      <c r="K66" s="1">
        <v>999</v>
      </c>
      <c r="L66" s="1">
        <v>0</v>
      </c>
      <c r="M66" s="1">
        <v>999</v>
      </c>
      <c r="N66" s="18">
        <f t="shared" si="0"/>
        <v>0</v>
      </c>
      <c r="O66" s="20">
        <f t="shared" si="1"/>
        <v>999</v>
      </c>
      <c r="P66" s="21">
        <f>RANK(S66,$S$4:$S$104,0)+COUNTIF($S$4:S66,S66)-1</f>
        <v>63</v>
      </c>
      <c r="Q66" s="23">
        <f>RANK(O66,$O$4:$O$104,1)+COUNTIF($O$4:O66,O66)-1</f>
        <v>63</v>
      </c>
      <c r="R66" s="25">
        <f t="shared" si="2"/>
        <v>126</v>
      </c>
      <c r="S66" s="32">
        <f t="shared" si="3"/>
        <v>-999</v>
      </c>
      <c r="T66" s="33"/>
    </row>
    <row r="67" spans="1:20" s="31" customFormat="1" ht="13.5" customHeight="1" thickBot="1">
      <c r="A67" s="16">
        <v>4</v>
      </c>
      <c r="B67" s="11">
        <v>16</v>
      </c>
      <c r="C67" s="11"/>
      <c r="D67" s="11"/>
      <c r="E67" s="13"/>
      <c r="F67" s="11">
        <v>0</v>
      </c>
      <c r="G67" s="11">
        <v>999</v>
      </c>
      <c r="H67" s="11">
        <v>0</v>
      </c>
      <c r="I67" s="11">
        <v>999</v>
      </c>
      <c r="J67" s="11">
        <v>0</v>
      </c>
      <c r="K67" s="11">
        <v>999</v>
      </c>
      <c r="L67" s="11">
        <v>0</v>
      </c>
      <c r="M67" s="11">
        <v>999</v>
      </c>
      <c r="N67" s="19">
        <f t="shared" si="0"/>
        <v>0</v>
      </c>
      <c r="O67" s="27">
        <f t="shared" si="1"/>
        <v>999</v>
      </c>
      <c r="P67" s="21">
        <f>RANK(S67,$S$4:$S$104,0)+COUNTIF($S$4:S67,S67)-1</f>
        <v>64</v>
      </c>
      <c r="Q67" s="28">
        <f>RANK(O67,$O$4:$O$104,1)+COUNTIF($O$4:O67,O67)-1</f>
        <v>64</v>
      </c>
      <c r="R67" s="29">
        <f t="shared" si="2"/>
        <v>128</v>
      </c>
      <c r="S67" s="32">
        <f t="shared" si="3"/>
        <v>-999</v>
      </c>
      <c r="T67" s="33"/>
    </row>
  </sheetData>
  <sheetProtection/>
  <mergeCells count="7">
    <mergeCell ref="A1:R1"/>
    <mergeCell ref="A2:E2"/>
    <mergeCell ref="F2:G2"/>
    <mergeCell ref="H2:I2"/>
    <mergeCell ref="J2:K2"/>
    <mergeCell ref="L2:M2"/>
    <mergeCell ref="N2:O2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72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6.57421875" style="0" bestFit="1" customWidth="1"/>
    <col min="5" max="5" width="13.8515625" style="0" bestFit="1" customWidth="1"/>
    <col min="15" max="16" width="16.57421875" style="0" bestFit="1" customWidth="1"/>
  </cols>
  <sheetData>
    <row r="1" spans="1:12" ht="12.75">
      <c r="A1" s="79" t="s">
        <v>121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2.75">
      <c r="A2" s="43" t="s">
        <v>17</v>
      </c>
      <c r="B2" s="43" t="s">
        <v>18</v>
      </c>
      <c r="C2" s="43" t="s">
        <v>19</v>
      </c>
      <c r="D2" s="43" t="s">
        <v>20</v>
      </c>
      <c r="E2" s="43" t="s">
        <v>21</v>
      </c>
      <c r="F2" s="43" t="s">
        <v>22</v>
      </c>
      <c r="G2" s="43" t="s">
        <v>23</v>
      </c>
      <c r="H2" s="43" t="s">
        <v>24</v>
      </c>
      <c r="I2" s="43" t="s">
        <v>25</v>
      </c>
      <c r="J2" s="43" t="s">
        <v>26</v>
      </c>
      <c r="K2" s="43" t="s">
        <v>27</v>
      </c>
      <c r="L2" s="43" t="s">
        <v>28</v>
      </c>
    </row>
    <row r="3" spans="1:12" ht="12.75">
      <c r="A3" s="44" t="s">
        <v>29</v>
      </c>
      <c r="B3" s="45" t="s">
        <v>30</v>
      </c>
      <c r="C3" s="45" t="s">
        <v>31</v>
      </c>
      <c r="D3" s="45" t="s">
        <v>32</v>
      </c>
      <c r="E3" s="45" t="s">
        <v>33</v>
      </c>
      <c r="F3" s="45" t="s">
        <v>34</v>
      </c>
      <c r="G3" s="45" t="s">
        <v>35</v>
      </c>
      <c r="H3" s="45">
        <v>45</v>
      </c>
      <c r="I3" s="45" t="s">
        <v>36</v>
      </c>
      <c r="J3" s="45" t="s">
        <v>37</v>
      </c>
      <c r="K3" s="45">
        <v>105</v>
      </c>
      <c r="L3" s="45">
        <v>450</v>
      </c>
    </row>
    <row r="4" spans="1:12" ht="12.75">
      <c r="A4" s="46" t="s">
        <v>38</v>
      </c>
      <c r="B4" s="47" t="s">
        <v>39</v>
      </c>
      <c r="C4" s="47" t="s">
        <v>40</v>
      </c>
      <c r="D4" s="47" t="s">
        <v>32</v>
      </c>
      <c r="E4" s="47" t="s">
        <v>41</v>
      </c>
      <c r="F4" s="47" t="s">
        <v>34</v>
      </c>
      <c r="G4" s="47" t="s">
        <v>42</v>
      </c>
      <c r="H4" s="47" t="s">
        <v>43</v>
      </c>
      <c r="I4" s="48" t="s">
        <v>72</v>
      </c>
      <c r="J4" s="47" t="s">
        <v>37</v>
      </c>
      <c r="K4" s="47">
        <v>105</v>
      </c>
      <c r="L4" s="47" t="s">
        <v>44</v>
      </c>
    </row>
    <row r="5" spans="1:12" ht="12.75">
      <c r="A5" s="46" t="s">
        <v>45</v>
      </c>
      <c r="B5" s="47" t="s">
        <v>39</v>
      </c>
      <c r="C5" s="47" t="s">
        <v>31</v>
      </c>
      <c r="D5" s="47" t="s">
        <v>32</v>
      </c>
      <c r="E5" s="47" t="s">
        <v>46</v>
      </c>
      <c r="F5" s="47" t="s">
        <v>34</v>
      </c>
      <c r="G5" s="47" t="s">
        <v>47</v>
      </c>
      <c r="H5" s="48" t="s">
        <v>48</v>
      </c>
      <c r="I5" s="47" t="s">
        <v>36</v>
      </c>
      <c r="J5" s="47" t="s">
        <v>37</v>
      </c>
      <c r="K5" s="47">
        <v>105</v>
      </c>
      <c r="L5" s="47" t="s">
        <v>49</v>
      </c>
    </row>
    <row r="6" spans="1:12" ht="12.75">
      <c r="A6" s="46" t="s">
        <v>50</v>
      </c>
      <c r="B6" s="47" t="s">
        <v>51</v>
      </c>
      <c r="C6" s="47" t="s">
        <v>31</v>
      </c>
      <c r="D6" s="47" t="s">
        <v>32</v>
      </c>
      <c r="E6" s="47" t="s">
        <v>52</v>
      </c>
      <c r="F6" s="47" t="s">
        <v>53</v>
      </c>
      <c r="G6" s="47" t="s">
        <v>35</v>
      </c>
      <c r="H6" s="47">
        <v>45</v>
      </c>
      <c r="I6" s="47" t="s">
        <v>36</v>
      </c>
      <c r="J6" s="47" t="s">
        <v>37</v>
      </c>
      <c r="K6" s="47">
        <v>105</v>
      </c>
      <c r="L6" s="47" t="s">
        <v>44</v>
      </c>
    </row>
    <row r="7" spans="1:12" ht="12.75">
      <c r="A7" s="49" t="s">
        <v>54</v>
      </c>
      <c r="B7" s="47" t="s">
        <v>51</v>
      </c>
      <c r="C7" s="48" t="s">
        <v>31</v>
      </c>
      <c r="D7" s="48" t="s">
        <v>32</v>
      </c>
      <c r="E7" s="48" t="s">
        <v>55</v>
      </c>
      <c r="F7" s="48" t="s">
        <v>56</v>
      </c>
      <c r="G7" s="48" t="s">
        <v>35</v>
      </c>
      <c r="H7" s="47">
        <v>45</v>
      </c>
      <c r="I7" s="48" t="s">
        <v>36</v>
      </c>
      <c r="J7" s="48" t="s">
        <v>57</v>
      </c>
      <c r="K7" s="48" t="s">
        <v>61</v>
      </c>
      <c r="L7" s="48" t="s">
        <v>44</v>
      </c>
    </row>
    <row r="8" spans="1:12" ht="12.75">
      <c r="A8" s="46" t="s">
        <v>62</v>
      </c>
      <c r="B8" s="47" t="s">
        <v>63</v>
      </c>
      <c r="C8" s="47" t="s">
        <v>31</v>
      </c>
      <c r="D8" s="47" t="s">
        <v>32</v>
      </c>
      <c r="E8" s="47" t="s">
        <v>33</v>
      </c>
      <c r="F8" s="47" t="s">
        <v>64</v>
      </c>
      <c r="G8" s="47" t="s">
        <v>35</v>
      </c>
      <c r="H8" s="47">
        <v>45</v>
      </c>
      <c r="I8" s="47" t="s">
        <v>65</v>
      </c>
      <c r="J8" s="47" t="s">
        <v>37</v>
      </c>
      <c r="K8" s="47">
        <v>105</v>
      </c>
      <c r="L8" s="47" t="s">
        <v>66</v>
      </c>
    </row>
    <row r="9" spans="1:12" ht="12.75">
      <c r="A9" s="46" t="s">
        <v>67</v>
      </c>
      <c r="B9" s="47" t="s">
        <v>63</v>
      </c>
      <c r="C9" s="47" t="s">
        <v>31</v>
      </c>
      <c r="D9" s="47" t="s">
        <v>32</v>
      </c>
      <c r="E9" s="47" t="s">
        <v>33</v>
      </c>
      <c r="F9" s="47" t="s">
        <v>68</v>
      </c>
      <c r="G9" s="47" t="s">
        <v>35</v>
      </c>
      <c r="H9" s="47">
        <v>36</v>
      </c>
      <c r="I9" s="47" t="s">
        <v>65</v>
      </c>
      <c r="J9" s="47" t="s">
        <v>37</v>
      </c>
      <c r="K9" s="47">
        <v>105</v>
      </c>
      <c r="L9" s="47" t="s">
        <v>66</v>
      </c>
    </row>
    <row r="10" spans="1:12" ht="12.75">
      <c r="A10" s="46" t="s">
        <v>69</v>
      </c>
      <c r="B10" s="47" t="s">
        <v>51</v>
      </c>
      <c r="C10" s="47" t="s">
        <v>58</v>
      </c>
      <c r="D10" s="47" t="s">
        <v>70</v>
      </c>
      <c r="E10" s="47" t="s">
        <v>41</v>
      </c>
      <c r="F10" s="47" t="s">
        <v>71</v>
      </c>
      <c r="G10" s="47" t="s">
        <v>42</v>
      </c>
      <c r="H10" s="47" t="s">
        <v>43</v>
      </c>
      <c r="I10" s="47" t="s">
        <v>72</v>
      </c>
      <c r="J10" s="47" t="s">
        <v>37</v>
      </c>
      <c r="K10" s="47">
        <v>105</v>
      </c>
      <c r="L10" s="47">
        <v>450</v>
      </c>
    </row>
    <row r="11" spans="1:12" ht="12.75">
      <c r="A11" s="46" t="s">
        <v>73</v>
      </c>
      <c r="B11" s="48" t="s">
        <v>63</v>
      </c>
      <c r="C11" s="47" t="s">
        <v>58</v>
      </c>
      <c r="D11" s="47" t="s">
        <v>93</v>
      </c>
      <c r="E11" s="48" t="s">
        <v>164</v>
      </c>
      <c r="F11" s="47" t="s">
        <v>165</v>
      </c>
      <c r="G11" s="47" t="s">
        <v>35</v>
      </c>
      <c r="H11" s="47">
        <v>36</v>
      </c>
      <c r="I11" s="48" t="s">
        <v>36</v>
      </c>
      <c r="J11" s="48" t="s">
        <v>37</v>
      </c>
      <c r="K11" s="48">
        <v>105</v>
      </c>
      <c r="L11" s="48" t="s">
        <v>44</v>
      </c>
    </row>
    <row r="12" spans="1:12" ht="12.75">
      <c r="A12" s="46" t="s">
        <v>77</v>
      </c>
      <c r="B12" s="47" t="s">
        <v>78</v>
      </c>
      <c r="C12" s="47" t="s">
        <v>31</v>
      </c>
      <c r="D12" s="47" t="s">
        <v>93</v>
      </c>
      <c r="E12" s="47" t="s">
        <v>79</v>
      </c>
      <c r="F12" s="48" t="s">
        <v>34</v>
      </c>
      <c r="G12" s="47" t="s">
        <v>42</v>
      </c>
      <c r="H12" s="47" t="s">
        <v>156</v>
      </c>
      <c r="I12" s="47" t="s">
        <v>80</v>
      </c>
      <c r="J12" s="48" t="s">
        <v>37</v>
      </c>
      <c r="K12" s="47">
        <v>115</v>
      </c>
      <c r="L12" s="48" t="s">
        <v>157</v>
      </c>
    </row>
    <row r="13" spans="1:12" ht="12.75">
      <c r="A13" s="46" t="s">
        <v>81</v>
      </c>
      <c r="B13" s="47" t="s">
        <v>82</v>
      </c>
      <c r="C13" s="47" t="s">
        <v>154</v>
      </c>
      <c r="D13" s="47" t="s">
        <v>84</v>
      </c>
      <c r="E13" s="47" t="s">
        <v>76</v>
      </c>
      <c r="F13" s="47" t="s">
        <v>76</v>
      </c>
      <c r="G13" s="47" t="s">
        <v>47</v>
      </c>
      <c r="H13" s="47">
        <v>42</v>
      </c>
      <c r="I13" s="47" t="s">
        <v>85</v>
      </c>
      <c r="J13" s="47" t="s">
        <v>57</v>
      </c>
      <c r="K13" s="47">
        <v>80</v>
      </c>
      <c r="L13" s="47" t="s">
        <v>86</v>
      </c>
    </row>
    <row r="14" spans="1:12" ht="12.75">
      <c r="A14" s="46" t="s">
        <v>87</v>
      </c>
      <c r="B14" s="47" t="s">
        <v>30</v>
      </c>
      <c r="C14" s="48" t="s">
        <v>40</v>
      </c>
      <c r="D14" s="47" t="s">
        <v>32</v>
      </c>
      <c r="E14" s="47" t="s">
        <v>33</v>
      </c>
      <c r="F14" s="47" t="s">
        <v>71</v>
      </c>
      <c r="G14" s="47" t="s">
        <v>47</v>
      </c>
      <c r="H14" s="47">
        <v>42</v>
      </c>
      <c r="I14" s="47" t="s">
        <v>36</v>
      </c>
      <c r="J14" s="47" t="s">
        <v>37</v>
      </c>
      <c r="K14" s="47">
        <v>105</v>
      </c>
      <c r="L14" s="47">
        <v>450</v>
      </c>
    </row>
    <row r="15" spans="1:12" ht="12.75">
      <c r="A15" s="46" t="s">
        <v>88</v>
      </c>
      <c r="B15" s="47">
        <v>284</v>
      </c>
      <c r="C15" s="48" t="s">
        <v>141</v>
      </c>
      <c r="D15" s="48" t="s">
        <v>109</v>
      </c>
      <c r="E15" s="48" t="s">
        <v>181</v>
      </c>
      <c r="F15" s="48" t="s">
        <v>68</v>
      </c>
      <c r="G15" s="48" t="s">
        <v>42</v>
      </c>
      <c r="H15" s="47">
        <v>32</v>
      </c>
      <c r="I15" s="48">
        <v>4350</v>
      </c>
      <c r="J15" s="48" t="s">
        <v>37</v>
      </c>
      <c r="K15" s="47">
        <v>180</v>
      </c>
      <c r="L15" s="48" t="s">
        <v>180</v>
      </c>
    </row>
    <row r="16" spans="1:12" ht="12.75">
      <c r="A16" s="54" t="s">
        <v>174</v>
      </c>
      <c r="B16" s="47">
        <v>284</v>
      </c>
      <c r="C16" s="48" t="s">
        <v>141</v>
      </c>
      <c r="D16" s="48" t="s">
        <v>32</v>
      </c>
      <c r="E16" s="48" t="s">
        <v>170</v>
      </c>
      <c r="F16" s="48" t="s">
        <v>34</v>
      </c>
      <c r="G16" s="48" t="s">
        <v>105</v>
      </c>
      <c r="H16" s="48" t="s">
        <v>171</v>
      </c>
      <c r="I16" s="48" t="s">
        <v>172</v>
      </c>
      <c r="J16" s="48" t="s">
        <v>37</v>
      </c>
      <c r="K16" s="47">
        <v>180</v>
      </c>
      <c r="L16" s="48" t="s">
        <v>173</v>
      </c>
    </row>
    <row r="17" spans="1:12" ht="12.75">
      <c r="A17" s="46" t="s">
        <v>89</v>
      </c>
      <c r="B17" s="47" t="s">
        <v>51</v>
      </c>
      <c r="C17" s="47" t="s">
        <v>31</v>
      </c>
      <c r="D17" s="47" t="s">
        <v>32</v>
      </c>
      <c r="E17" s="50" t="s">
        <v>52</v>
      </c>
      <c r="F17" s="47" t="s">
        <v>53</v>
      </c>
      <c r="G17" s="47" t="s">
        <v>35</v>
      </c>
      <c r="H17" s="47">
        <v>45</v>
      </c>
      <c r="I17" s="47" t="s">
        <v>90</v>
      </c>
      <c r="J17" s="47" t="s">
        <v>37</v>
      </c>
      <c r="K17" s="47">
        <v>105</v>
      </c>
      <c r="L17" s="47" t="s">
        <v>44</v>
      </c>
    </row>
    <row r="18" spans="1:12" ht="12.75">
      <c r="A18" s="51" t="s">
        <v>129</v>
      </c>
      <c r="B18" s="52" t="s">
        <v>74</v>
      </c>
      <c r="C18" s="52" t="s">
        <v>141</v>
      </c>
      <c r="D18" s="53" t="s">
        <v>32</v>
      </c>
      <c r="E18" s="53" t="s">
        <v>142</v>
      </c>
      <c r="F18" s="53" t="s">
        <v>71</v>
      </c>
      <c r="G18" s="53" t="s">
        <v>47</v>
      </c>
      <c r="H18" s="53" t="s">
        <v>143</v>
      </c>
      <c r="I18" s="53" t="s">
        <v>36</v>
      </c>
      <c r="J18" s="53" t="s">
        <v>37</v>
      </c>
      <c r="K18" s="46">
        <v>105</v>
      </c>
      <c r="L18" s="53" t="s">
        <v>66</v>
      </c>
    </row>
    <row r="19" spans="1:12" ht="12.75">
      <c r="A19" s="46" t="s">
        <v>92</v>
      </c>
      <c r="B19" s="48" t="s">
        <v>63</v>
      </c>
      <c r="C19" s="47" t="s">
        <v>59</v>
      </c>
      <c r="D19" s="47" t="s">
        <v>93</v>
      </c>
      <c r="E19" s="48" t="s">
        <v>168</v>
      </c>
      <c r="F19" s="47" t="s">
        <v>94</v>
      </c>
      <c r="G19" s="47" t="s">
        <v>42</v>
      </c>
      <c r="H19" s="47" t="s">
        <v>95</v>
      </c>
      <c r="I19" s="48" t="s">
        <v>36</v>
      </c>
      <c r="J19" s="48" t="s">
        <v>37</v>
      </c>
      <c r="K19" s="48">
        <v>105</v>
      </c>
      <c r="L19" s="48" t="s">
        <v>66</v>
      </c>
    </row>
    <row r="20" spans="1:12" ht="12.75">
      <c r="A20" s="49" t="s">
        <v>139</v>
      </c>
      <c r="B20" s="47">
        <v>6.5</v>
      </c>
      <c r="C20" s="48" t="s">
        <v>58</v>
      </c>
      <c r="D20" s="48" t="s">
        <v>70</v>
      </c>
      <c r="E20" s="48" t="s">
        <v>175</v>
      </c>
      <c r="F20" s="48" t="s">
        <v>176</v>
      </c>
      <c r="G20" s="48" t="s">
        <v>35</v>
      </c>
      <c r="H20" s="47">
        <v>35</v>
      </c>
      <c r="I20" s="47">
        <v>4350</v>
      </c>
      <c r="J20" s="48" t="s">
        <v>177</v>
      </c>
      <c r="K20" s="47"/>
      <c r="L20" s="48" t="s">
        <v>44</v>
      </c>
    </row>
    <row r="21" spans="1:12" ht="12.75">
      <c r="A21" s="46" t="s">
        <v>146</v>
      </c>
      <c r="B21" s="48" t="s">
        <v>74</v>
      </c>
      <c r="C21" s="47" t="s">
        <v>59</v>
      </c>
      <c r="D21" s="47" t="s">
        <v>75</v>
      </c>
      <c r="E21" s="48" t="s">
        <v>148</v>
      </c>
      <c r="F21" s="47" t="s">
        <v>149</v>
      </c>
      <c r="G21" s="47" t="s">
        <v>35</v>
      </c>
      <c r="H21" s="47">
        <v>35</v>
      </c>
      <c r="I21" s="48" t="s">
        <v>36</v>
      </c>
      <c r="J21" s="48" t="s">
        <v>37</v>
      </c>
      <c r="K21" s="48"/>
      <c r="L21" s="48" t="s">
        <v>44</v>
      </c>
    </row>
    <row r="22" spans="1:12" ht="12.75">
      <c r="A22" s="46" t="s">
        <v>97</v>
      </c>
      <c r="B22" s="47" t="s">
        <v>100</v>
      </c>
      <c r="C22" s="47" t="s">
        <v>31</v>
      </c>
      <c r="D22" s="47" t="s">
        <v>32</v>
      </c>
      <c r="E22" s="47" t="s">
        <v>33</v>
      </c>
      <c r="F22" s="47" t="s">
        <v>64</v>
      </c>
      <c r="G22" s="47" t="s">
        <v>35</v>
      </c>
      <c r="H22" s="47">
        <v>45</v>
      </c>
      <c r="I22" s="47" t="s">
        <v>98</v>
      </c>
      <c r="J22" s="47" t="s">
        <v>37</v>
      </c>
      <c r="K22" s="47" t="s">
        <v>91</v>
      </c>
      <c r="L22" s="47" t="s">
        <v>44</v>
      </c>
    </row>
    <row r="23" spans="1:12" ht="12.75">
      <c r="A23" s="49" t="s">
        <v>99</v>
      </c>
      <c r="B23" s="48" t="s">
        <v>100</v>
      </c>
      <c r="C23" s="48" t="s">
        <v>101</v>
      </c>
      <c r="D23" s="48" t="s">
        <v>32</v>
      </c>
      <c r="E23" s="48" t="s">
        <v>76</v>
      </c>
      <c r="F23" s="48" t="s">
        <v>76</v>
      </c>
      <c r="G23" s="48" t="s">
        <v>47</v>
      </c>
      <c r="H23" s="47">
        <v>42</v>
      </c>
      <c r="I23" s="48" t="s">
        <v>36</v>
      </c>
      <c r="J23" s="48" t="s">
        <v>37</v>
      </c>
      <c r="K23" s="47">
        <v>108</v>
      </c>
      <c r="L23" s="48" t="s">
        <v>86</v>
      </c>
    </row>
    <row r="24" spans="1:12" ht="12.75">
      <c r="A24" s="51" t="s">
        <v>132</v>
      </c>
      <c r="B24" s="52" t="s">
        <v>74</v>
      </c>
      <c r="C24" s="52" t="s">
        <v>141</v>
      </c>
      <c r="D24" s="46"/>
      <c r="E24" s="53" t="s">
        <v>33</v>
      </c>
      <c r="F24" s="53" t="s">
        <v>34</v>
      </c>
      <c r="G24" s="53" t="s">
        <v>47</v>
      </c>
      <c r="H24" s="46"/>
      <c r="I24" s="46"/>
      <c r="J24" s="46"/>
      <c r="K24" s="46"/>
      <c r="L24" s="46"/>
    </row>
    <row r="25" spans="1:12" ht="12.75">
      <c r="A25" s="46" t="s">
        <v>102</v>
      </c>
      <c r="B25" s="47" t="s">
        <v>63</v>
      </c>
      <c r="C25" s="47" t="s">
        <v>83</v>
      </c>
      <c r="D25" s="47" t="s">
        <v>93</v>
      </c>
      <c r="E25" s="47" t="s">
        <v>104</v>
      </c>
      <c r="F25" s="47" t="s">
        <v>64</v>
      </c>
      <c r="G25" s="47" t="s">
        <v>35</v>
      </c>
      <c r="H25" s="47">
        <v>45</v>
      </c>
      <c r="I25" s="47" t="s">
        <v>36</v>
      </c>
      <c r="J25" s="47" t="s">
        <v>37</v>
      </c>
      <c r="K25" s="47" t="s">
        <v>103</v>
      </c>
      <c r="L25" s="47" t="s">
        <v>49</v>
      </c>
    </row>
    <row r="26" spans="1:12" ht="12.75">
      <c r="A26" s="49" t="s">
        <v>106</v>
      </c>
      <c r="B26" s="48" t="s">
        <v>63</v>
      </c>
      <c r="C26" s="48" t="s">
        <v>108</v>
      </c>
      <c r="D26" s="48" t="s">
        <v>93</v>
      </c>
      <c r="E26" s="48" t="s">
        <v>55</v>
      </c>
      <c r="F26" s="47" t="s">
        <v>34</v>
      </c>
      <c r="G26" s="48" t="s">
        <v>35</v>
      </c>
      <c r="H26" s="48">
        <v>45</v>
      </c>
      <c r="I26" s="47" t="s">
        <v>90</v>
      </c>
      <c r="J26" s="47" t="s">
        <v>37</v>
      </c>
      <c r="K26" s="47">
        <v>108</v>
      </c>
      <c r="L26" s="47" t="s">
        <v>44</v>
      </c>
    </row>
    <row r="27" spans="1:12" ht="12.75">
      <c r="A27" s="46" t="s">
        <v>107</v>
      </c>
      <c r="B27" s="48" t="s">
        <v>51</v>
      </c>
      <c r="C27" s="48" t="s">
        <v>58</v>
      </c>
      <c r="D27" s="48" t="s">
        <v>140</v>
      </c>
      <c r="E27" s="48" t="s">
        <v>79</v>
      </c>
      <c r="F27" s="48" t="s">
        <v>34</v>
      </c>
      <c r="G27" s="48" t="s">
        <v>35</v>
      </c>
      <c r="H27" s="47">
        <v>25</v>
      </c>
      <c r="I27" s="47" t="s">
        <v>36</v>
      </c>
      <c r="J27" s="47" t="s">
        <v>37</v>
      </c>
      <c r="K27" s="47">
        <v>105</v>
      </c>
      <c r="L27" s="47" t="s">
        <v>44</v>
      </c>
    </row>
    <row r="28" spans="1:12" ht="12.75">
      <c r="A28" s="49" t="s">
        <v>130</v>
      </c>
      <c r="B28" s="48" t="s">
        <v>30</v>
      </c>
      <c r="C28" s="48" t="s">
        <v>55</v>
      </c>
      <c r="D28" s="48" t="s">
        <v>84</v>
      </c>
      <c r="E28" s="48" t="s">
        <v>144</v>
      </c>
      <c r="F28" s="48" t="s">
        <v>76</v>
      </c>
      <c r="G28" s="48" t="s">
        <v>35</v>
      </c>
      <c r="H28" s="47">
        <v>25</v>
      </c>
      <c r="I28" s="48" t="s">
        <v>90</v>
      </c>
      <c r="J28" s="48" t="s">
        <v>145</v>
      </c>
      <c r="K28" s="47">
        <v>103</v>
      </c>
      <c r="L28" s="48" t="s">
        <v>44</v>
      </c>
    </row>
    <row r="29" spans="1:12" ht="12.75">
      <c r="A29" s="46" t="s">
        <v>110</v>
      </c>
      <c r="B29" s="47" t="s">
        <v>74</v>
      </c>
      <c r="C29" s="47" t="s">
        <v>83</v>
      </c>
      <c r="D29" s="47" t="s">
        <v>70</v>
      </c>
      <c r="E29" s="47" t="s">
        <v>41</v>
      </c>
      <c r="F29" s="47" t="s">
        <v>111</v>
      </c>
      <c r="G29" s="47" t="s">
        <v>35</v>
      </c>
      <c r="H29" s="47">
        <v>40</v>
      </c>
      <c r="I29" s="47" t="s">
        <v>36</v>
      </c>
      <c r="J29" s="47" t="s">
        <v>37</v>
      </c>
      <c r="K29" s="47">
        <v>108</v>
      </c>
      <c r="L29" s="47" t="s">
        <v>44</v>
      </c>
    </row>
    <row r="30" spans="1:12" ht="12.75">
      <c r="A30" s="46" t="s">
        <v>112</v>
      </c>
      <c r="B30" s="48"/>
      <c r="C30" s="47"/>
      <c r="D30" s="48"/>
      <c r="E30" s="47"/>
      <c r="F30" s="47"/>
      <c r="G30" s="47"/>
      <c r="H30" s="47"/>
      <c r="I30" s="48"/>
      <c r="J30" s="48"/>
      <c r="K30" s="47"/>
      <c r="L30" s="47"/>
    </row>
    <row r="31" spans="1:12" ht="12.75">
      <c r="A31" s="51" t="s">
        <v>134</v>
      </c>
      <c r="B31" s="53" t="s">
        <v>51</v>
      </c>
      <c r="C31" s="52" t="s">
        <v>58</v>
      </c>
      <c r="D31" s="52" t="s">
        <v>32</v>
      </c>
      <c r="E31" s="53" t="s">
        <v>33</v>
      </c>
      <c r="F31" s="52" t="s">
        <v>56</v>
      </c>
      <c r="G31" s="52" t="s">
        <v>35</v>
      </c>
      <c r="H31" s="52">
        <v>45</v>
      </c>
      <c r="I31" s="53" t="s">
        <v>36</v>
      </c>
      <c r="J31" s="46"/>
      <c r="K31" s="53" t="s">
        <v>155</v>
      </c>
      <c r="L31" s="53" t="s">
        <v>44</v>
      </c>
    </row>
    <row r="32" spans="1:12" ht="12.75">
      <c r="A32" s="46" t="s">
        <v>113</v>
      </c>
      <c r="B32" s="47" t="s">
        <v>63</v>
      </c>
      <c r="C32" s="47" t="s">
        <v>31</v>
      </c>
      <c r="D32" s="47" t="s">
        <v>70</v>
      </c>
      <c r="E32" s="47"/>
      <c r="F32" s="47" t="s">
        <v>53</v>
      </c>
      <c r="G32" s="47" t="s">
        <v>35</v>
      </c>
      <c r="H32" s="47">
        <v>35</v>
      </c>
      <c r="I32" s="48" t="s">
        <v>36</v>
      </c>
      <c r="J32" s="47" t="s">
        <v>37</v>
      </c>
      <c r="K32" s="47" t="s">
        <v>161</v>
      </c>
      <c r="L32" s="47" t="s">
        <v>114</v>
      </c>
    </row>
    <row r="33" spans="1:12" ht="12.75">
      <c r="A33" s="46" t="s">
        <v>115</v>
      </c>
      <c r="B33" s="47" t="s">
        <v>63</v>
      </c>
      <c r="C33" s="48" t="s">
        <v>31</v>
      </c>
      <c r="D33" s="48" t="s">
        <v>140</v>
      </c>
      <c r="E33" s="48" t="s">
        <v>116</v>
      </c>
      <c r="F33" s="47"/>
      <c r="G33" s="47"/>
      <c r="H33" s="47"/>
      <c r="I33" s="47"/>
      <c r="J33" s="47"/>
      <c r="K33" s="47"/>
      <c r="L33" s="47"/>
    </row>
    <row r="34" spans="1:12" ht="12.75">
      <c r="A34" s="46" t="s">
        <v>117</v>
      </c>
      <c r="B34" s="47" t="s">
        <v>30</v>
      </c>
      <c r="C34" s="47" t="s">
        <v>31</v>
      </c>
      <c r="D34" s="47" t="s">
        <v>70</v>
      </c>
      <c r="E34" s="48" t="s">
        <v>79</v>
      </c>
      <c r="F34" s="47"/>
      <c r="G34" s="47"/>
      <c r="H34" s="47"/>
      <c r="I34" s="47"/>
      <c r="J34" s="47"/>
      <c r="K34" s="47"/>
      <c r="L34" s="47"/>
    </row>
    <row r="35" spans="1:12" ht="12.75">
      <c r="A35" s="49" t="s">
        <v>137</v>
      </c>
      <c r="B35" s="48" t="s">
        <v>51</v>
      </c>
      <c r="C35" s="48" t="s">
        <v>58</v>
      </c>
      <c r="D35" s="48"/>
      <c r="E35" s="48"/>
      <c r="F35" s="48"/>
      <c r="G35" s="48"/>
      <c r="H35" s="47"/>
      <c r="I35" s="47"/>
      <c r="J35" s="47"/>
      <c r="K35" s="47"/>
      <c r="L35" s="47"/>
    </row>
    <row r="36" spans="1:12" ht="12.75">
      <c r="A36" s="46" t="s">
        <v>118</v>
      </c>
      <c r="B36" s="47" t="s">
        <v>74</v>
      </c>
      <c r="C36" s="47" t="s">
        <v>58</v>
      </c>
      <c r="D36" s="48" t="s">
        <v>84</v>
      </c>
      <c r="E36" s="48" t="s">
        <v>46</v>
      </c>
      <c r="F36" s="47" t="s">
        <v>151</v>
      </c>
      <c r="G36" s="47" t="s">
        <v>61</v>
      </c>
      <c r="H36" s="47"/>
      <c r="I36" s="47"/>
      <c r="J36" s="47"/>
      <c r="K36" s="47"/>
      <c r="L36" s="47"/>
    </row>
    <row r="37" spans="1:12" ht="12.75">
      <c r="A37" s="51" t="s">
        <v>135</v>
      </c>
      <c r="B37" s="52" t="s">
        <v>63</v>
      </c>
      <c r="C37" s="52" t="s">
        <v>108</v>
      </c>
      <c r="D37" s="53" t="s">
        <v>162</v>
      </c>
      <c r="E37" s="53" t="s">
        <v>79</v>
      </c>
      <c r="F37" s="52" t="s">
        <v>34</v>
      </c>
      <c r="G37" s="52" t="s">
        <v>35</v>
      </c>
      <c r="H37" s="52" t="s">
        <v>163</v>
      </c>
      <c r="I37" s="46"/>
      <c r="J37" s="46"/>
      <c r="K37" s="46"/>
      <c r="L37" s="46"/>
    </row>
    <row r="38" spans="1:12" ht="12.75">
      <c r="A38" s="79" t="s">
        <v>122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</row>
    <row r="39" spans="1:12" ht="12.75">
      <c r="A39" s="43" t="s">
        <v>17</v>
      </c>
      <c r="B39" s="43" t="s">
        <v>18</v>
      </c>
      <c r="C39" s="43" t="s">
        <v>19</v>
      </c>
      <c r="D39" s="43" t="s">
        <v>20</v>
      </c>
      <c r="E39" s="43" t="s">
        <v>21</v>
      </c>
      <c r="F39" s="43" t="s">
        <v>22</v>
      </c>
      <c r="G39" s="43" t="s">
        <v>23</v>
      </c>
      <c r="H39" s="43" t="s">
        <v>24</v>
      </c>
      <c r="I39" s="43" t="s">
        <v>25</v>
      </c>
      <c r="J39" s="43" t="s">
        <v>26</v>
      </c>
      <c r="K39" s="43" t="s">
        <v>27</v>
      </c>
      <c r="L39" s="43" t="s">
        <v>28</v>
      </c>
    </row>
    <row r="40" spans="1:12" ht="12.75">
      <c r="A40" s="44" t="s">
        <v>29</v>
      </c>
      <c r="B40" s="45" t="s">
        <v>30</v>
      </c>
      <c r="C40" s="45" t="s">
        <v>31</v>
      </c>
      <c r="D40" s="45" t="s">
        <v>32</v>
      </c>
      <c r="E40" s="45" t="s">
        <v>33</v>
      </c>
      <c r="F40" s="45" t="s">
        <v>34</v>
      </c>
      <c r="G40" s="45" t="s">
        <v>35</v>
      </c>
      <c r="H40" s="45">
        <v>45</v>
      </c>
      <c r="I40" s="45" t="s">
        <v>36</v>
      </c>
      <c r="J40" s="45" t="s">
        <v>37</v>
      </c>
      <c r="K40" s="45">
        <v>105</v>
      </c>
      <c r="L40" s="45">
        <v>450</v>
      </c>
    </row>
    <row r="41" spans="1:12" ht="12.75">
      <c r="A41" s="46" t="s">
        <v>38</v>
      </c>
      <c r="B41" s="47" t="s">
        <v>39</v>
      </c>
      <c r="C41" s="47" t="s">
        <v>40</v>
      </c>
      <c r="D41" s="47" t="s">
        <v>32</v>
      </c>
      <c r="E41" s="47" t="s">
        <v>41</v>
      </c>
      <c r="F41" s="47" t="s">
        <v>34</v>
      </c>
      <c r="G41" s="47" t="s">
        <v>42</v>
      </c>
      <c r="H41" s="47" t="s">
        <v>43</v>
      </c>
      <c r="I41" s="48" t="s">
        <v>72</v>
      </c>
      <c r="J41" s="47" t="s">
        <v>37</v>
      </c>
      <c r="K41" s="48">
        <v>105</v>
      </c>
      <c r="L41" s="47" t="s">
        <v>44</v>
      </c>
    </row>
    <row r="42" spans="1:12" ht="12.75">
      <c r="A42" s="46" t="s">
        <v>45</v>
      </c>
      <c r="B42" s="47" t="s">
        <v>39</v>
      </c>
      <c r="C42" s="47" t="s">
        <v>31</v>
      </c>
      <c r="D42" s="47" t="s">
        <v>32</v>
      </c>
      <c r="E42" s="47" t="s">
        <v>46</v>
      </c>
      <c r="F42" s="47" t="s">
        <v>34</v>
      </c>
      <c r="G42" s="47" t="s">
        <v>47</v>
      </c>
      <c r="H42" s="48" t="s">
        <v>48</v>
      </c>
      <c r="I42" s="47" t="s">
        <v>36</v>
      </c>
      <c r="J42" s="47" t="s">
        <v>37</v>
      </c>
      <c r="K42" s="47">
        <v>105</v>
      </c>
      <c r="L42" s="47" t="s">
        <v>49</v>
      </c>
    </row>
    <row r="43" spans="1:12" ht="12.75">
      <c r="A43" s="46" t="s">
        <v>50</v>
      </c>
      <c r="B43" s="47" t="s">
        <v>51</v>
      </c>
      <c r="C43" s="47" t="s">
        <v>31</v>
      </c>
      <c r="D43" s="47" t="s">
        <v>32</v>
      </c>
      <c r="E43" s="47" t="s">
        <v>52</v>
      </c>
      <c r="F43" s="47" t="s">
        <v>53</v>
      </c>
      <c r="G43" s="47" t="s">
        <v>35</v>
      </c>
      <c r="H43" s="47">
        <v>45</v>
      </c>
      <c r="I43" s="47" t="s">
        <v>36</v>
      </c>
      <c r="J43" s="47" t="s">
        <v>37</v>
      </c>
      <c r="K43" s="47">
        <v>105</v>
      </c>
      <c r="L43" s="47" t="s">
        <v>44</v>
      </c>
    </row>
    <row r="44" spans="1:12" ht="12.75">
      <c r="A44" s="49" t="s">
        <v>54</v>
      </c>
      <c r="B44" s="47">
        <v>243</v>
      </c>
      <c r="C44" s="48" t="s">
        <v>166</v>
      </c>
      <c r="D44" s="48" t="s">
        <v>60</v>
      </c>
      <c r="E44" s="48" t="s">
        <v>167</v>
      </c>
      <c r="F44" s="48" t="s">
        <v>34</v>
      </c>
      <c r="G44" s="48" t="s">
        <v>35</v>
      </c>
      <c r="H44" s="47">
        <v>45</v>
      </c>
      <c r="I44" s="48" t="s">
        <v>119</v>
      </c>
      <c r="J44" s="48" t="s">
        <v>57</v>
      </c>
      <c r="K44" s="48" t="s">
        <v>61</v>
      </c>
      <c r="L44" s="48" t="s">
        <v>44</v>
      </c>
    </row>
    <row r="45" spans="1:12" ht="12.75">
      <c r="A45" s="46" t="s">
        <v>62</v>
      </c>
      <c r="B45" s="47" t="s">
        <v>63</v>
      </c>
      <c r="C45" s="47" t="s">
        <v>31</v>
      </c>
      <c r="D45" s="47" t="s">
        <v>32</v>
      </c>
      <c r="E45" s="47" t="s">
        <v>33</v>
      </c>
      <c r="F45" s="47" t="s">
        <v>64</v>
      </c>
      <c r="G45" s="47" t="s">
        <v>35</v>
      </c>
      <c r="H45" s="47">
        <v>45</v>
      </c>
      <c r="I45" s="47" t="s">
        <v>65</v>
      </c>
      <c r="J45" s="47" t="s">
        <v>37</v>
      </c>
      <c r="K45" s="47">
        <v>105</v>
      </c>
      <c r="L45" s="47" t="s">
        <v>66</v>
      </c>
    </row>
    <row r="46" spans="1:12" ht="12.75">
      <c r="A46" s="46" t="s">
        <v>67</v>
      </c>
      <c r="B46" s="47" t="s">
        <v>63</v>
      </c>
      <c r="C46" s="47" t="s">
        <v>31</v>
      </c>
      <c r="D46" s="47" t="s">
        <v>32</v>
      </c>
      <c r="E46" s="47" t="s">
        <v>33</v>
      </c>
      <c r="F46" s="47" t="s">
        <v>68</v>
      </c>
      <c r="G46" s="47" t="s">
        <v>35</v>
      </c>
      <c r="H46" s="47">
        <v>36</v>
      </c>
      <c r="I46" s="48" t="s">
        <v>65</v>
      </c>
      <c r="J46" s="47" t="s">
        <v>37</v>
      </c>
      <c r="K46" s="47">
        <v>105</v>
      </c>
      <c r="L46" s="47" t="s">
        <v>66</v>
      </c>
    </row>
    <row r="47" spans="1:12" ht="12.75">
      <c r="A47" s="46" t="s">
        <v>69</v>
      </c>
      <c r="B47" s="47" t="s">
        <v>51</v>
      </c>
      <c r="C47" s="47" t="s">
        <v>58</v>
      </c>
      <c r="D47" s="47" t="s">
        <v>70</v>
      </c>
      <c r="E47" s="47" t="s">
        <v>41</v>
      </c>
      <c r="F47" s="47" t="s">
        <v>71</v>
      </c>
      <c r="G47" s="47" t="s">
        <v>42</v>
      </c>
      <c r="H47" s="47" t="s">
        <v>43</v>
      </c>
      <c r="I47" s="47" t="s">
        <v>72</v>
      </c>
      <c r="J47" s="47" t="s">
        <v>37</v>
      </c>
      <c r="K47" s="47">
        <v>105</v>
      </c>
      <c r="L47" s="47">
        <v>450</v>
      </c>
    </row>
    <row r="48" spans="1:12" ht="12.75">
      <c r="A48" s="46" t="s">
        <v>77</v>
      </c>
      <c r="B48" s="47" t="s">
        <v>78</v>
      </c>
      <c r="C48" s="47" t="s">
        <v>31</v>
      </c>
      <c r="D48" s="47" t="s">
        <v>93</v>
      </c>
      <c r="E48" s="47" t="s">
        <v>79</v>
      </c>
      <c r="F48" s="48" t="s">
        <v>34</v>
      </c>
      <c r="G48" s="47" t="s">
        <v>42</v>
      </c>
      <c r="H48" s="47" t="s">
        <v>156</v>
      </c>
      <c r="I48" s="47" t="s">
        <v>80</v>
      </c>
      <c r="J48" s="48" t="s">
        <v>37</v>
      </c>
      <c r="K48" s="47">
        <v>115</v>
      </c>
      <c r="L48" s="48" t="s">
        <v>157</v>
      </c>
    </row>
    <row r="49" spans="1:12" ht="12.75">
      <c r="A49" s="46" t="s">
        <v>81</v>
      </c>
      <c r="B49" s="47" t="s">
        <v>82</v>
      </c>
      <c r="C49" s="47" t="s">
        <v>154</v>
      </c>
      <c r="D49" s="47" t="s">
        <v>84</v>
      </c>
      <c r="E49" s="47" t="s">
        <v>76</v>
      </c>
      <c r="F49" s="47" t="s">
        <v>76</v>
      </c>
      <c r="G49" s="47" t="s">
        <v>47</v>
      </c>
      <c r="H49" s="47">
        <v>42</v>
      </c>
      <c r="I49" s="47" t="s">
        <v>85</v>
      </c>
      <c r="J49" s="47" t="s">
        <v>57</v>
      </c>
      <c r="K49" s="47">
        <v>80</v>
      </c>
      <c r="L49" s="47" t="s">
        <v>86</v>
      </c>
    </row>
    <row r="50" spans="1:12" ht="12.75">
      <c r="A50" s="46" t="s">
        <v>87</v>
      </c>
      <c r="B50" s="48" t="s">
        <v>63</v>
      </c>
      <c r="C50" s="48" t="s">
        <v>40</v>
      </c>
      <c r="D50" s="47" t="s">
        <v>32</v>
      </c>
      <c r="E50" s="47" t="s">
        <v>33</v>
      </c>
      <c r="F50" s="47" t="s">
        <v>120</v>
      </c>
      <c r="G50" s="48" t="s">
        <v>47</v>
      </c>
      <c r="H50" s="47">
        <v>42</v>
      </c>
      <c r="I50" s="47" t="s">
        <v>36</v>
      </c>
      <c r="J50" s="47" t="s">
        <v>37</v>
      </c>
      <c r="K50" s="47">
        <v>108</v>
      </c>
      <c r="L50" s="47">
        <v>450</v>
      </c>
    </row>
    <row r="51" spans="1:12" ht="12.75">
      <c r="A51" s="46" t="s">
        <v>88</v>
      </c>
      <c r="B51" s="48" t="s">
        <v>63</v>
      </c>
      <c r="C51" s="48" t="s">
        <v>58</v>
      </c>
      <c r="D51" s="48" t="s">
        <v>179</v>
      </c>
      <c r="E51" s="48" t="s">
        <v>181</v>
      </c>
      <c r="F51" s="48" t="s">
        <v>34</v>
      </c>
      <c r="G51" s="48" t="s">
        <v>42</v>
      </c>
      <c r="H51" s="47">
        <v>32</v>
      </c>
      <c r="I51" s="48"/>
      <c r="J51" s="48" t="s">
        <v>37</v>
      </c>
      <c r="K51" s="47">
        <v>105</v>
      </c>
      <c r="L51" s="48" t="s">
        <v>180</v>
      </c>
    </row>
    <row r="52" spans="1:12" ht="12.75">
      <c r="A52" s="46" t="s">
        <v>89</v>
      </c>
      <c r="B52" s="47" t="s">
        <v>51</v>
      </c>
      <c r="C52" s="47" t="s">
        <v>31</v>
      </c>
      <c r="D52" s="47" t="s">
        <v>32</v>
      </c>
      <c r="E52" s="47" t="s">
        <v>52</v>
      </c>
      <c r="F52" s="47" t="s">
        <v>53</v>
      </c>
      <c r="G52" s="47" t="s">
        <v>35</v>
      </c>
      <c r="H52" s="47">
        <v>45</v>
      </c>
      <c r="I52" s="47" t="s">
        <v>90</v>
      </c>
      <c r="J52" s="47" t="s">
        <v>37</v>
      </c>
      <c r="K52" s="47">
        <v>105</v>
      </c>
      <c r="L52" s="47" t="s">
        <v>44</v>
      </c>
    </row>
    <row r="53" spans="1:12" ht="12.75">
      <c r="A53" s="51" t="s">
        <v>129</v>
      </c>
      <c r="B53" s="52" t="s">
        <v>74</v>
      </c>
      <c r="C53" s="52" t="s">
        <v>141</v>
      </c>
      <c r="D53" s="53" t="s">
        <v>32</v>
      </c>
      <c r="E53" s="53" t="s">
        <v>142</v>
      </c>
      <c r="F53" s="53" t="s">
        <v>71</v>
      </c>
      <c r="G53" s="53" t="s">
        <v>47</v>
      </c>
      <c r="H53" s="53" t="s">
        <v>143</v>
      </c>
      <c r="I53" s="53" t="s">
        <v>36</v>
      </c>
      <c r="J53" s="53" t="s">
        <v>37</v>
      </c>
      <c r="K53" s="46">
        <v>105</v>
      </c>
      <c r="L53" s="53" t="s">
        <v>66</v>
      </c>
    </row>
    <row r="54" spans="1:12" ht="12.75">
      <c r="A54" s="46" t="s">
        <v>92</v>
      </c>
      <c r="B54" s="48" t="s">
        <v>63</v>
      </c>
      <c r="C54" s="48" t="s">
        <v>58</v>
      </c>
      <c r="D54" s="47" t="s">
        <v>93</v>
      </c>
      <c r="E54" s="48" t="s">
        <v>76</v>
      </c>
      <c r="F54" s="48" t="s">
        <v>34</v>
      </c>
      <c r="G54" s="48" t="s">
        <v>35</v>
      </c>
      <c r="H54" s="48" t="s">
        <v>169</v>
      </c>
      <c r="I54" s="48" t="s">
        <v>36</v>
      </c>
      <c r="J54" s="48" t="s">
        <v>37</v>
      </c>
      <c r="K54" s="48">
        <v>105</v>
      </c>
      <c r="L54" s="48" t="s">
        <v>66</v>
      </c>
    </row>
    <row r="55" spans="1:12" ht="12.75">
      <c r="A55" s="49" t="s">
        <v>139</v>
      </c>
      <c r="B55" s="48" t="s">
        <v>30</v>
      </c>
      <c r="C55" s="48" t="s">
        <v>59</v>
      </c>
      <c r="D55" s="48" t="s">
        <v>178</v>
      </c>
      <c r="E55" s="48" t="s">
        <v>175</v>
      </c>
      <c r="F55" s="48" t="s">
        <v>176</v>
      </c>
      <c r="G55" s="48" t="s">
        <v>47</v>
      </c>
      <c r="H55" s="47">
        <v>32</v>
      </c>
      <c r="I55" s="48" t="s">
        <v>36</v>
      </c>
      <c r="J55" s="48" t="s">
        <v>37</v>
      </c>
      <c r="K55" s="47"/>
      <c r="L55" s="48" t="s">
        <v>44</v>
      </c>
    </row>
    <row r="56" spans="1:12" ht="12.75">
      <c r="A56" s="46" t="s">
        <v>96</v>
      </c>
      <c r="B56" s="48" t="s">
        <v>74</v>
      </c>
      <c r="C56" s="48" t="s">
        <v>58</v>
      </c>
      <c r="D56" s="47" t="s">
        <v>61</v>
      </c>
      <c r="E56" s="47" t="s">
        <v>76</v>
      </c>
      <c r="F56" s="48" t="s">
        <v>34</v>
      </c>
      <c r="G56" s="48" t="s">
        <v>47</v>
      </c>
      <c r="H56" s="48" t="s">
        <v>153</v>
      </c>
      <c r="I56" s="48" t="s">
        <v>36</v>
      </c>
      <c r="J56" s="48" t="s">
        <v>37</v>
      </c>
      <c r="K56" s="48">
        <v>105</v>
      </c>
      <c r="L56" s="47" t="s">
        <v>49</v>
      </c>
    </row>
    <row r="57" spans="1:12" ht="12.75">
      <c r="A57" s="46" t="s">
        <v>146</v>
      </c>
      <c r="B57" s="47">
        <v>22</v>
      </c>
      <c r="C57" s="48" t="s">
        <v>147</v>
      </c>
      <c r="D57" s="47" t="s">
        <v>70</v>
      </c>
      <c r="E57" s="47" t="s">
        <v>148</v>
      </c>
      <c r="F57" s="47" t="s">
        <v>149</v>
      </c>
      <c r="G57" s="47" t="s">
        <v>47</v>
      </c>
      <c r="H57" s="47">
        <v>42</v>
      </c>
      <c r="I57" s="47" t="s">
        <v>150</v>
      </c>
      <c r="J57" s="47" t="s">
        <v>37</v>
      </c>
      <c r="K57" s="47"/>
      <c r="L57" s="47" t="s">
        <v>44</v>
      </c>
    </row>
    <row r="58" spans="1:12" ht="12.75">
      <c r="A58" s="46" t="s">
        <v>97</v>
      </c>
      <c r="B58" s="47" t="s">
        <v>100</v>
      </c>
      <c r="C58" s="47" t="s">
        <v>31</v>
      </c>
      <c r="D58" s="47" t="s">
        <v>32</v>
      </c>
      <c r="E58" s="47" t="s">
        <v>33</v>
      </c>
      <c r="F58" s="47" t="s">
        <v>64</v>
      </c>
      <c r="G58" s="47" t="s">
        <v>35</v>
      </c>
      <c r="H58" s="47">
        <v>45</v>
      </c>
      <c r="I58" s="47" t="s">
        <v>98</v>
      </c>
      <c r="J58" s="47" t="s">
        <v>37</v>
      </c>
      <c r="K58" s="47" t="s">
        <v>91</v>
      </c>
      <c r="L58" s="47" t="s">
        <v>44</v>
      </c>
    </row>
    <row r="59" spans="1:12" ht="12.75">
      <c r="A59" s="49" t="s">
        <v>99</v>
      </c>
      <c r="B59" s="48" t="s">
        <v>100</v>
      </c>
      <c r="C59" s="48" t="s">
        <v>101</v>
      </c>
      <c r="D59" s="48" t="s">
        <v>32</v>
      </c>
      <c r="E59" s="48" t="s">
        <v>76</v>
      </c>
      <c r="F59" s="48" t="s">
        <v>76</v>
      </c>
      <c r="G59" s="48" t="s">
        <v>47</v>
      </c>
      <c r="H59" s="47">
        <v>42</v>
      </c>
      <c r="I59" s="48" t="s">
        <v>36</v>
      </c>
      <c r="J59" s="48" t="s">
        <v>37</v>
      </c>
      <c r="K59" s="47">
        <v>108</v>
      </c>
      <c r="L59" s="48" t="s">
        <v>86</v>
      </c>
    </row>
    <row r="60" spans="1:12" ht="12.75">
      <c r="A60" s="51" t="s">
        <v>132</v>
      </c>
      <c r="B60" s="52" t="s">
        <v>74</v>
      </c>
      <c r="C60" s="52" t="s">
        <v>141</v>
      </c>
      <c r="D60" s="46"/>
      <c r="E60" s="53" t="s">
        <v>33</v>
      </c>
      <c r="F60" s="53" t="s">
        <v>34</v>
      </c>
      <c r="G60" s="53" t="s">
        <v>47</v>
      </c>
      <c r="H60" s="46"/>
      <c r="I60" s="46"/>
      <c r="J60" s="46"/>
      <c r="K60" s="46"/>
      <c r="L60" s="46"/>
    </row>
    <row r="61" spans="1:12" ht="12.75">
      <c r="A61" s="46" t="s">
        <v>102</v>
      </c>
      <c r="B61" s="47" t="s">
        <v>63</v>
      </c>
      <c r="C61" s="47" t="s">
        <v>83</v>
      </c>
      <c r="D61" s="47" t="s">
        <v>93</v>
      </c>
      <c r="E61" s="47" t="s">
        <v>104</v>
      </c>
      <c r="F61" s="47" t="s">
        <v>64</v>
      </c>
      <c r="G61" s="47" t="s">
        <v>35</v>
      </c>
      <c r="H61" s="47">
        <v>45</v>
      </c>
      <c r="I61" s="47" t="s">
        <v>36</v>
      </c>
      <c r="J61" s="47" t="s">
        <v>37</v>
      </c>
      <c r="K61" s="47" t="s">
        <v>103</v>
      </c>
      <c r="L61" s="47" t="s">
        <v>49</v>
      </c>
    </row>
    <row r="62" spans="1:12" ht="12.75">
      <c r="A62" s="49" t="s">
        <v>106</v>
      </c>
      <c r="B62" s="48" t="s">
        <v>63</v>
      </c>
      <c r="C62" s="48" t="s">
        <v>58</v>
      </c>
      <c r="D62" s="48" t="s">
        <v>93</v>
      </c>
      <c r="E62" s="48" t="s">
        <v>55</v>
      </c>
      <c r="F62" s="47" t="s">
        <v>34</v>
      </c>
      <c r="G62" s="48" t="s">
        <v>35</v>
      </c>
      <c r="H62" s="48">
        <v>45</v>
      </c>
      <c r="I62" s="47" t="s">
        <v>90</v>
      </c>
      <c r="J62" s="47" t="s">
        <v>37</v>
      </c>
      <c r="K62" s="47">
        <v>105</v>
      </c>
      <c r="L62" s="47" t="s">
        <v>44</v>
      </c>
    </row>
    <row r="63" spans="1:12" ht="12.75">
      <c r="A63" s="46" t="s">
        <v>107</v>
      </c>
      <c r="B63" s="47" t="s">
        <v>51</v>
      </c>
      <c r="C63" s="48" t="s">
        <v>58</v>
      </c>
      <c r="D63" s="48" t="s">
        <v>109</v>
      </c>
      <c r="E63" s="48" t="s">
        <v>79</v>
      </c>
      <c r="F63" s="48" t="s">
        <v>34</v>
      </c>
      <c r="G63" s="48" t="s">
        <v>35</v>
      </c>
      <c r="H63" s="47">
        <v>25</v>
      </c>
      <c r="I63" s="48" t="s">
        <v>36</v>
      </c>
      <c r="J63" s="48" t="s">
        <v>37</v>
      </c>
      <c r="K63" s="47">
        <v>105</v>
      </c>
      <c r="L63" s="47" t="s">
        <v>44</v>
      </c>
    </row>
    <row r="64" spans="1:12" ht="12.75">
      <c r="A64" s="49" t="s">
        <v>130</v>
      </c>
      <c r="B64" s="48" t="s">
        <v>30</v>
      </c>
      <c r="C64" s="48" t="s">
        <v>55</v>
      </c>
      <c r="D64" s="48" t="s">
        <v>84</v>
      </c>
      <c r="E64" s="48" t="s">
        <v>55</v>
      </c>
      <c r="F64" s="48" t="s">
        <v>76</v>
      </c>
      <c r="G64" s="48" t="s">
        <v>35</v>
      </c>
      <c r="H64" s="47">
        <v>25</v>
      </c>
      <c r="I64" s="48" t="s">
        <v>90</v>
      </c>
      <c r="J64" s="48" t="s">
        <v>145</v>
      </c>
      <c r="K64" s="47">
        <v>103</v>
      </c>
      <c r="L64" s="48" t="s">
        <v>44</v>
      </c>
    </row>
    <row r="65" spans="1:12" ht="12.75">
      <c r="A65" s="46" t="s">
        <v>110</v>
      </c>
      <c r="B65" s="47" t="s">
        <v>74</v>
      </c>
      <c r="C65" s="47" t="s">
        <v>83</v>
      </c>
      <c r="D65" s="47" t="s">
        <v>70</v>
      </c>
      <c r="E65" s="47" t="s">
        <v>41</v>
      </c>
      <c r="F65" s="47" t="s">
        <v>111</v>
      </c>
      <c r="G65" s="47" t="s">
        <v>35</v>
      </c>
      <c r="H65" s="47">
        <v>40</v>
      </c>
      <c r="I65" s="47" t="s">
        <v>36</v>
      </c>
      <c r="J65" s="47" t="s">
        <v>37</v>
      </c>
      <c r="K65" s="47">
        <v>108</v>
      </c>
      <c r="L65" s="47" t="s">
        <v>44</v>
      </c>
    </row>
    <row r="66" spans="1:12" ht="12.75">
      <c r="A66" s="46" t="s">
        <v>112</v>
      </c>
      <c r="B66" s="48"/>
      <c r="C66" s="47"/>
      <c r="D66" s="48"/>
      <c r="E66" s="47"/>
      <c r="F66" s="47"/>
      <c r="G66" s="47"/>
      <c r="H66" s="47"/>
      <c r="I66" s="48"/>
      <c r="J66" s="48"/>
      <c r="K66" s="47"/>
      <c r="L66" s="47"/>
    </row>
    <row r="67" spans="1:12" ht="12.75">
      <c r="A67" s="51" t="s">
        <v>134</v>
      </c>
      <c r="B67" s="53" t="s">
        <v>51</v>
      </c>
      <c r="C67" s="52" t="s">
        <v>58</v>
      </c>
      <c r="D67" s="52" t="s">
        <v>32</v>
      </c>
      <c r="E67" s="53" t="s">
        <v>33</v>
      </c>
      <c r="F67" s="52" t="s">
        <v>56</v>
      </c>
      <c r="G67" s="52" t="s">
        <v>35</v>
      </c>
      <c r="H67" s="52">
        <v>45</v>
      </c>
      <c r="I67" s="53" t="s">
        <v>36</v>
      </c>
      <c r="J67" s="46"/>
      <c r="K67" s="53" t="s">
        <v>155</v>
      </c>
      <c r="L67" s="53" t="s">
        <v>44</v>
      </c>
    </row>
    <row r="68" spans="1:12" ht="12.75">
      <c r="A68" s="46" t="s">
        <v>113</v>
      </c>
      <c r="B68" s="48" t="s">
        <v>51</v>
      </c>
      <c r="C68" s="47" t="s">
        <v>31</v>
      </c>
      <c r="D68" s="48" t="s">
        <v>158</v>
      </c>
      <c r="E68" s="48" t="s">
        <v>61</v>
      </c>
      <c r="F68" s="47" t="s">
        <v>53</v>
      </c>
      <c r="G68" s="47" t="s">
        <v>105</v>
      </c>
      <c r="H68" s="47" t="s">
        <v>159</v>
      </c>
      <c r="I68" s="48" t="s">
        <v>90</v>
      </c>
      <c r="J68" s="47" t="s">
        <v>37</v>
      </c>
      <c r="K68" s="47">
        <v>105</v>
      </c>
      <c r="L68" s="48" t="s">
        <v>160</v>
      </c>
    </row>
    <row r="69" spans="1:12" ht="12.75">
      <c r="A69" s="46" t="s">
        <v>115</v>
      </c>
      <c r="B69" s="47" t="s">
        <v>63</v>
      </c>
      <c r="C69" s="48" t="s">
        <v>108</v>
      </c>
      <c r="D69" s="48" t="s">
        <v>70</v>
      </c>
      <c r="E69" s="48" t="s">
        <v>116</v>
      </c>
      <c r="F69" s="47"/>
      <c r="G69" s="47"/>
      <c r="H69" s="47"/>
      <c r="I69" s="47"/>
      <c r="J69" s="47"/>
      <c r="K69" s="47"/>
      <c r="L69" s="47"/>
    </row>
    <row r="70" spans="1:12" ht="12.75">
      <c r="A70" s="46" t="s">
        <v>117</v>
      </c>
      <c r="B70" s="47" t="s">
        <v>30</v>
      </c>
      <c r="C70" s="47" t="s">
        <v>31</v>
      </c>
      <c r="D70" s="47" t="s">
        <v>70</v>
      </c>
      <c r="E70" s="48" t="s">
        <v>33</v>
      </c>
      <c r="F70" s="47"/>
      <c r="G70" s="47"/>
      <c r="H70" s="47"/>
      <c r="I70" s="47"/>
      <c r="J70" s="47"/>
      <c r="K70" s="47"/>
      <c r="L70" s="47"/>
    </row>
    <row r="71" spans="1:12" ht="12.75">
      <c r="A71" s="46" t="s">
        <v>118</v>
      </c>
      <c r="B71" s="47" t="s">
        <v>74</v>
      </c>
      <c r="C71" s="47" t="s">
        <v>58</v>
      </c>
      <c r="D71" s="48" t="s">
        <v>70</v>
      </c>
      <c r="E71" s="48" t="s">
        <v>46</v>
      </c>
      <c r="F71" s="47" t="s">
        <v>151</v>
      </c>
      <c r="G71" s="47" t="s">
        <v>47</v>
      </c>
      <c r="H71" s="47" t="s">
        <v>152</v>
      </c>
      <c r="I71" s="47"/>
      <c r="J71" s="47"/>
      <c r="K71" s="47"/>
      <c r="L71" s="47"/>
    </row>
    <row r="72" spans="1:12" ht="12.75">
      <c r="A72" s="51" t="s">
        <v>135</v>
      </c>
      <c r="B72" s="52" t="s">
        <v>63</v>
      </c>
      <c r="C72" s="52" t="s">
        <v>108</v>
      </c>
      <c r="D72" s="53" t="s">
        <v>162</v>
      </c>
      <c r="E72" s="53" t="s">
        <v>79</v>
      </c>
      <c r="F72" s="52" t="s">
        <v>34</v>
      </c>
      <c r="G72" s="52" t="s">
        <v>35</v>
      </c>
      <c r="H72" s="52" t="s">
        <v>163</v>
      </c>
      <c r="I72" s="46"/>
      <c r="J72" s="46"/>
      <c r="K72" s="46"/>
      <c r="L72" s="46"/>
    </row>
  </sheetData>
  <sheetProtection/>
  <mergeCells count="2">
    <mergeCell ref="A1:L1"/>
    <mergeCell ref="A38:L38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BA7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2.140625" style="55" customWidth="1"/>
    <col min="2" max="2" width="3.00390625" style="55" bestFit="1" customWidth="1"/>
    <col min="3" max="3" width="4.00390625" style="55" bestFit="1" customWidth="1"/>
    <col min="4" max="4" width="4.28125" style="55" bestFit="1" customWidth="1"/>
    <col min="5" max="5" width="16.57421875" style="0" bestFit="1" customWidth="1"/>
    <col min="6" max="10" width="7.57421875" style="55" bestFit="1" customWidth="1"/>
    <col min="11" max="11" width="7.7109375" style="55" bestFit="1" customWidth="1"/>
    <col min="12" max="12" width="7.57421875" style="55" bestFit="1" customWidth="1"/>
    <col min="13" max="13" width="1.421875" style="55" customWidth="1"/>
    <col min="14" max="14" width="2.140625" style="0" customWidth="1"/>
    <col min="15" max="16" width="3.00390625" style="55" bestFit="1" customWidth="1"/>
    <col min="17" max="17" width="4.00390625" style="55" bestFit="1" customWidth="1"/>
    <col min="18" max="18" width="16.57421875" style="55" bestFit="1" customWidth="1"/>
    <col min="19" max="19" width="7.7109375" style="0" bestFit="1" customWidth="1"/>
    <col min="20" max="24" width="7.7109375" style="57" bestFit="1" customWidth="1"/>
    <col min="25" max="25" width="7.57421875" style="57" bestFit="1" customWidth="1"/>
    <col min="26" max="26" width="6.28125" style="58" bestFit="1" customWidth="1"/>
    <col min="27" max="27" width="11.421875" style="0" customWidth="1"/>
    <col min="28" max="28" width="2.28125" style="55" bestFit="1" customWidth="1"/>
    <col min="29" max="29" width="3.00390625" style="55" bestFit="1" customWidth="1"/>
    <col min="30" max="30" width="4.00390625" style="55" bestFit="1" customWidth="1"/>
    <col min="31" max="31" width="4.28125" style="55" bestFit="1" customWidth="1"/>
    <col min="32" max="32" width="16.57421875" style="0" bestFit="1" customWidth="1"/>
    <col min="33" max="38" width="7.57421875" style="55" bestFit="1" customWidth="1"/>
    <col min="39" max="39" width="6.28125" style="0" bestFit="1" customWidth="1"/>
    <col min="40" max="40" width="4.28125" style="0" customWidth="1"/>
    <col min="41" max="41" width="2.28125" style="55" bestFit="1" customWidth="1"/>
    <col min="42" max="42" width="3.00390625" style="55" bestFit="1" customWidth="1"/>
    <col min="43" max="43" width="4.00390625" style="55" bestFit="1" customWidth="1"/>
    <col min="44" max="44" width="4.28125" style="55" bestFit="1" customWidth="1"/>
    <col min="45" max="45" width="16.57421875" style="0" bestFit="1" customWidth="1"/>
    <col min="46" max="50" width="7.7109375" style="57" bestFit="1" customWidth="1"/>
    <col min="51" max="51" width="7.7109375" style="55" bestFit="1" customWidth="1"/>
    <col min="52" max="52" width="6.28125" style="0" bestFit="1" customWidth="1"/>
  </cols>
  <sheetData>
    <row r="1" spans="1:53" ht="12.75">
      <c r="A1" s="81" t="s">
        <v>16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0"/>
      <c r="N1" s="82" t="s">
        <v>16</v>
      </c>
      <c r="O1" s="83"/>
      <c r="P1" s="83"/>
      <c r="Q1" s="83"/>
      <c r="R1" s="83"/>
      <c r="S1" s="83"/>
      <c r="T1" s="83"/>
      <c r="U1" s="83"/>
      <c r="V1" s="83"/>
      <c r="W1" s="83"/>
      <c r="X1" s="83"/>
      <c r="Y1" s="84"/>
      <c r="BA1" s="56"/>
    </row>
    <row r="2" spans="1:25" ht="12.75">
      <c r="A2" s="81" t="s">
        <v>15</v>
      </c>
      <c r="B2" s="81"/>
      <c r="C2" s="81"/>
      <c r="D2" s="81"/>
      <c r="E2" s="81"/>
      <c r="F2" s="48" t="s">
        <v>182</v>
      </c>
      <c r="G2" s="48" t="s">
        <v>183</v>
      </c>
      <c r="H2" s="48" t="s">
        <v>184</v>
      </c>
      <c r="I2" s="48" t="s">
        <v>185</v>
      </c>
      <c r="J2" s="48" t="s">
        <v>186</v>
      </c>
      <c r="K2" s="47" t="s">
        <v>10</v>
      </c>
      <c r="L2" s="48" t="s">
        <v>11</v>
      </c>
      <c r="M2" s="80"/>
      <c r="N2" s="81" t="s">
        <v>15</v>
      </c>
      <c r="O2" s="81"/>
      <c r="P2" s="81"/>
      <c r="Q2" s="81"/>
      <c r="R2" s="81"/>
      <c r="S2" s="48" t="s">
        <v>182</v>
      </c>
      <c r="T2" s="48" t="s">
        <v>183</v>
      </c>
      <c r="U2" s="48" t="s">
        <v>184</v>
      </c>
      <c r="V2" s="48" t="s">
        <v>185</v>
      </c>
      <c r="W2" s="48" t="s">
        <v>187</v>
      </c>
      <c r="X2" s="47" t="s">
        <v>10</v>
      </c>
      <c r="Y2" s="60" t="s">
        <v>11</v>
      </c>
    </row>
    <row r="3" spans="1:25" ht="12.75">
      <c r="A3" s="47" t="s">
        <v>1</v>
      </c>
      <c r="B3" s="47" t="s">
        <v>2</v>
      </c>
      <c r="C3" s="47" t="s">
        <v>11</v>
      </c>
      <c r="D3" s="47" t="s">
        <v>12</v>
      </c>
      <c r="E3" s="46" t="s">
        <v>0</v>
      </c>
      <c r="F3" s="47" t="s">
        <v>4</v>
      </c>
      <c r="G3" s="47" t="s">
        <v>4</v>
      </c>
      <c r="H3" s="47" t="s">
        <v>4</v>
      </c>
      <c r="I3" s="47" t="s">
        <v>4</v>
      </c>
      <c r="J3" s="47" t="s">
        <v>4</v>
      </c>
      <c r="K3" s="47" t="s">
        <v>4</v>
      </c>
      <c r="L3" s="48" t="s">
        <v>188</v>
      </c>
      <c r="M3" s="80"/>
      <c r="N3" s="47" t="s">
        <v>1</v>
      </c>
      <c r="O3" s="47" t="s">
        <v>2</v>
      </c>
      <c r="P3" s="47" t="s">
        <v>11</v>
      </c>
      <c r="Q3" s="47" t="s">
        <v>12</v>
      </c>
      <c r="R3" s="46" t="s">
        <v>0</v>
      </c>
      <c r="S3" s="59" t="s">
        <v>3</v>
      </c>
      <c r="T3" s="59" t="s">
        <v>3</v>
      </c>
      <c r="U3" s="59" t="s">
        <v>3</v>
      </c>
      <c r="V3" s="59" t="s">
        <v>3</v>
      </c>
      <c r="W3" s="59" t="s">
        <v>3</v>
      </c>
      <c r="X3" s="48" t="s">
        <v>3</v>
      </c>
      <c r="Y3" s="60" t="s">
        <v>188</v>
      </c>
    </row>
    <row r="4" spans="1:25" ht="12.75">
      <c r="A4" s="47">
        <v>1</v>
      </c>
      <c r="B4" s="47">
        <v>15</v>
      </c>
      <c r="C4" s="47" t="s">
        <v>123</v>
      </c>
      <c r="D4" s="47" t="s">
        <v>124</v>
      </c>
      <c r="E4" s="46" t="s">
        <v>118</v>
      </c>
      <c r="F4" s="47">
        <v>48</v>
      </c>
      <c r="G4" s="47">
        <v>48</v>
      </c>
      <c r="H4" s="47">
        <v>49</v>
      </c>
      <c r="I4" s="47">
        <v>48</v>
      </c>
      <c r="J4" s="47">
        <v>193</v>
      </c>
      <c r="K4" s="47">
        <v>1</v>
      </c>
      <c r="L4" s="48">
        <v>4</v>
      </c>
      <c r="M4" s="80"/>
      <c r="N4" s="47">
        <v>2</v>
      </c>
      <c r="O4" s="47">
        <v>8</v>
      </c>
      <c r="P4" s="47" t="s">
        <v>123</v>
      </c>
      <c r="Q4" s="47" t="s">
        <v>124</v>
      </c>
      <c r="R4" s="46" t="s">
        <v>113</v>
      </c>
      <c r="S4" s="59">
        <v>2.448</v>
      </c>
      <c r="T4" s="59">
        <v>1.601</v>
      </c>
      <c r="U4" s="59">
        <v>2.244</v>
      </c>
      <c r="V4" s="59">
        <v>0.986</v>
      </c>
      <c r="W4" s="59">
        <v>1.8197499999999998</v>
      </c>
      <c r="X4" s="47">
        <v>1</v>
      </c>
      <c r="Y4" s="48">
        <v>4</v>
      </c>
    </row>
    <row r="5" spans="1:25" ht="12.75">
      <c r="A5" s="47">
        <v>1</v>
      </c>
      <c r="B5" s="47">
        <v>5</v>
      </c>
      <c r="C5" s="47" t="s">
        <v>123</v>
      </c>
      <c r="D5" s="47" t="s">
        <v>124</v>
      </c>
      <c r="E5" s="46" t="s">
        <v>29</v>
      </c>
      <c r="F5" s="47">
        <v>49</v>
      </c>
      <c r="G5" s="47">
        <v>49</v>
      </c>
      <c r="H5" s="47">
        <v>48</v>
      </c>
      <c r="I5" s="47">
        <v>46</v>
      </c>
      <c r="J5" s="47">
        <v>192</v>
      </c>
      <c r="K5" s="47">
        <v>2</v>
      </c>
      <c r="L5" s="48">
        <v>3</v>
      </c>
      <c r="M5" s="80"/>
      <c r="N5" s="47">
        <v>1</v>
      </c>
      <c r="O5" s="47">
        <v>15</v>
      </c>
      <c r="P5" s="47" t="s">
        <v>123</v>
      </c>
      <c r="Q5" s="47" t="s">
        <v>124</v>
      </c>
      <c r="R5" s="46" t="s">
        <v>118</v>
      </c>
      <c r="S5" s="59">
        <v>1.295</v>
      </c>
      <c r="T5" s="59">
        <v>2.275</v>
      </c>
      <c r="U5" s="59">
        <v>2.235</v>
      </c>
      <c r="V5" s="59">
        <v>2.053</v>
      </c>
      <c r="W5" s="59">
        <v>1.9645</v>
      </c>
      <c r="X5" s="47">
        <v>2</v>
      </c>
      <c r="Y5" s="48">
        <v>3</v>
      </c>
    </row>
    <row r="6" spans="1:25" ht="12.75">
      <c r="A6" s="47">
        <v>3</v>
      </c>
      <c r="B6" s="47">
        <v>8</v>
      </c>
      <c r="C6" s="47" t="s">
        <v>123</v>
      </c>
      <c r="D6" s="47" t="s">
        <v>124</v>
      </c>
      <c r="E6" s="46" t="s">
        <v>112</v>
      </c>
      <c r="F6" s="47">
        <v>47</v>
      </c>
      <c r="G6" s="47">
        <v>49</v>
      </c>
      <c r="H6" s="47">
        <v>47</v>
      </c>
      <c r="I6" s="47">
        <v>47</v>
      </c>
      <c r="J6" s="47">
        <v>190</v>
      </c>
      <c r="K6" s="47">
        <v>3</v>
      </c>
      <c r="L6" s="48">
        <v>2</v>
      </c>
      <c r="M6" s="80"/>
      <c r="N6" s="47">
        <v>2</v>
      </c>
      <c r="O6" s="47">
        <v>9</v>
      </c>
      <c r="P6" s="47" t="s">
        <v>123</v>
      </c>
      <c r="Q6" s="47" t="s">
        <v>124</v>
      </c>
      <c r="R6" s="46" t="s">
        <v>106</v>
      </c>
      <c r="S6" s="59">
        <v>1.615</v>
      </c>
      <c r="T6" s="59">
        <v>2.658</v>
      </c>
      <c r="U6" s="59">
        <v>2.224</v>
      </c>
      <c r="V6" s="59">
        <v>1.79</v>
      </c>
      <c r="W6" s="59">
        <v>2.0717499999999998</v>
      </c>
      <c r="X6" s="47">
        <v>3</v>
      </c>
      <c r="Y6" s="48">
        <v>2</v>
      </c>
    </row>
    <row r="7" spans="1:25" ht="12.75">
      <c r="A7" s="47">
        <v>2</v>
      </c>
      <c r="B7" s="47">
        <v>8</v>
      </c>
      <c r="C7" s="47" t="s">
        <v>123</v>
      </c>
      <c r="D7" s="47" t="s">
        <v>124</v>
      </c>
      <c r="E7" s="46" t="s">
        <v>113</v>
      </c>
      <c r="F7" s="47">
        <v>47</v>
      </c>
      <c r="G7" s="47">
        <v>48</v>
      </c>
      <c r="H7" s="47">
        <v>49</v>
      </c>
      <c r="I7" s="47">
        <v>45</v>
      </c>
      <c r="J7" s="47">
        <v>189</v>
      </c>
      <c r="K7" s="47">
        <v>4</v>
      </c>
      <c r="L7" s="48">
        <v>1</v>
      </c>
      <c r="M7" s="80"/>
      <c r="N7" s="47">
        <v>1</v>
      </c>
      <c r="O7" s="47">
        <v>3</v>
      </c>
      <c r="P7" s="47" t="s">
        <v>123</v>
      </c>
      <c r="Q7" s="47" t="s">
        <v>124</v>
      </c>
      <c r="R7" s="46" t="s">
        <v>115</v>
      </c>
      <c r="S7" s="59">
        <v>1.706</v>
      </c>
      <c r="T7" s="59">
        <v>2.038</v>
      </c>
      <c r="U7" s="59">
        <v>2.68</v>
      </c>
      <c r="V7" s="59">
        <v>2.189</v>
      </c>
      <c r="W7" s="59">
        <v>2.15325</v>
      </c>
      <c r="X7" s="47">
        <v>4</v>
      </c>
      <c r="Y7" s="48">
        <v>1</v>
      </c>
    </row>
    <row r="8" spans="1:25" ht="12.75">
      <c r="A8" s="47">
        <v>2</v>
      </c>
      <c r="B8" s="47">
        <v>16</v>
      </c>
      <c r="C8" s="47" t="s">
        <v>123</v>
      </c>
      <c r="D8" s="47" t="s">
        <v>124</v>
      </c>
      <c r="E8" s="46" t="s">
        <v>92</v>
      </c>
      <c r="F8" s="47">
        <v>47</v>
      </c>
      <c r="G8" s="47">
        <v>48</v>
      </c>
      <c r="H8" s="47">
        <v>47</v>
      </c>
      <c r="I8" s="47">
        <v>45</v>
      </c>
      <c r="J8" s="47">
        <v>187</v>
      </c>
      <c r="K8" s="47">
        <v>5</v>
      </c>
      <c r="L8" s="48">
        <v>0</v>
      </c>
      <c r="M8" s="80"/>
      <c r="N8" s="47">
        <v>2</v>
      </c>
      <c r="O8" s="47">
        <v>11</v>
      </c>
      <c r="P8" s="47" t="s">
        <v>123</v>
      </c>
      <c r="Q8" s="47" t="s">
        <v>124</v>
      </c>
      <c r="R8" s="46" t="s">
        <v>89</v>
      </c>
      <c r="S8" s="59">
        <v>2.65</v>
      </c>
      <c r="T8" s="59">
        <v>1.563</v>
      </c>
      <c r="U8" s="59">
        <v>1.725</v>
      </c>
      <c r="V8" s="59">
        <v>3.31</v>
      </c>
      <c r="W8" s="59">
        <v>2.3120000000000003</v>
      </c>
      <c r="X8" s="47">
        <v>5</v>
      </c>
      <c r="Y8" s="48">
        <v>0</v>
      </c>
    </row>
    <row r="9" spans="1:25" ht="12.75">
      <c r="A9" s="47">
        <v>1</v>
      </c>
      <c r="B9" s="47">
        <v>1</v>
      </c>
      <c r="C9" s="47" t="s">
        <v>123</v>
      </c>
      <c r="D9" s="47" t="s">
        <v>124</v>
      </c>
      <c r="E9" s="49" t="s">
        <v>62</v>
      </c>
      <c r="F9" s="47">
        <v>45</v>
      </c>
      <c r="G9" s="47">
        <v>47</v>
      </c>
      <c r="H9" s="47">
        <v>49</v>
      </c>
      <c r="I9" s="47">
        <v>46</v>
      </c>
      <c r="J9" s="47">
        <v>187</v>
      </c>
      <c r="K9" s="47">
        <v>6</v>
      </c>
      <c r="L9" s="48">
        <v>0</v>
      </c>
      <c r="M9" s="80"/>
      <c r="N9" s="47">
        <v>2</v>
      </c>
      <c r="O9" s="47">
        <v>13</v>
      </c>
      <c r="P9" s="47" t="s">
        <v>123</v>
      </c>
      <c r="Q9" s="47" t="s">
        <v>124</v>
      </c>
      <c r="R9" s="46" t="s">
        <v>110</v>
      </c>
      <c r="S9" s="59">
        <v>1.875</v>
      </c>
      <c r="T9" s="59">
        <v>2.288</v>
      </c>
      <c r="U9" s="59">
        <v>2.965</v>
      </c>
      <c r="V9" s="59">
        <v>2.298</v>
      </c>
      <c r="W9" s="59">
        <v>2.3565</v>
      </c>
      <c r="X9" s="47">
        <v>6</v>
      </c>
      <c r="Y9" s="48">
        <v>0</v>
      </c>
    </row>
    <row r="10" spans="1:25" ht="12.75">
      <c r="A10" s="47">
        <v>1</v>
      </c>
      <c r="B10" s="47">
        <v>7</v>
      </c>
      <c r="C10" s="47" t="s">
        <v>123</v>
      </c>
      <c r="D10" s="47" t="s">
        <v>124</v>
      </c>
      <c r="E10" s="46" t="s">
        <v>129</v>
      </c>
      <c r="F10" s="47">
        <v>47</v>
      </c>
      <c r="G10" s="47">
        <v>47</v>
      </c>
      <c r="H10" s="47">
        <v>44</v>
      </c>
      <c r="I10" s="47">
        <v>48</v>
      </c>
      <c r="J10" s="47">
        <v>186</v>
      </c>
      <c r="K10" s="47">
        <v>7</v>
      </c>
      <c r="L10" s="48">
        <v>0</v>
      </c>
      <c r="M10" s="80"/>
      <c r="N10" s="47">
        <v>1</v>
      </c>
      <c r="O10" s="47">
        <v>13</v>
      </c>
      <c r="P10" s="47" t="s">
        <v>123</v>
      </c>
      <c r="Q10" s="47" t="s">
        <v>124</v>
      </c>
      <c r="R10" s="46" t="s">
        <v>117</v>
      </c>
      <c r="S10" s="59">
        <v>2.26</v>
      </c>
      <c r="T10" s="59">
        <v>2.928</v>
      </c>
      <c r="U10" s="59">
        <v>1.84</v>
      </c>
      <c r="V10" s="59">
        <v>2.478</v>
      </c>
      <c r="W10" s="59">
        <v>2.3765</v>
      </c>
      <c r="X10" s="47">
        <v>7</v>
      </c>
      <c r="Y10" s="48">
        <v>0</v>
      </c>
    </row>
    <row r="11" spans="1:25" ht="12.75">
      <c r="A11" s="47">
        <v>1</v>
      </c>
      <c r="B11" s="47">
        <v>2</v>
      </c>
      <c r="C11" s="47" t="s">
        <v>123</v>
      </c>
      <c r="D11" s="47" t="s">
        <v>124</v>
      </c>
      <c r="E11" s="46" t="s">
        <v>102</v>
      </c>
      <c r="F11" s="47">
        <v>47</v>
      </c>
      <c r="G11" s="47">
        <v>45</v>
      </c>
      <c r="H11" s="47">
        <v>47</v>
      </c>
      <c r="I11" s="47">
        <v>45</v>
      </c>
      <c r="J11" s="47">
        <v>184</v>
      </c>
      <c r="K11" s="47">
        <v>8</v>
      </c>
      <c r="L11" s="48">
        <v>0</v>
      </c>
      <c r="M11" s="80"/>
      <c r="N11" s="47">
        <v>1</v>
      </c>
      <c r="O11" s="47">
        <v>7</v>
      </c>
      <c r="P11" s="47" t="s">
        <v>123</v>
      </c>
      <c r="Q11" s="47" t="s">
        <v>124</v>
      </c>
      <c r="R11" s="46" t="s">
        <v>129</v>
      </c>
      <c r="S11" s="59">
        <v>3.079</v>
      </c>
      <c r="T11" s="59">
        <v>2.667</v>
      </c>
      <c r="U11" s="59">
        <v>1.708</v>
      </c>
      <c r="V11" s="59">
        <v>2.343</v>
      </c>
      <c r="W11" s="59">
        <v>2.44925</v>
      </c>
      <c r="X11" s="47">
        <v>8</v>
      </c>
      <c r="Y11" s="48">
        <v>0</v>
      </c>
    </row>
    <row r="12" spans="1:25" ht="12.75">
      <c r="A12" s="47">
        <v>1</v>
      </c>
      <c r="B12" s="47">
        <v>13</v>
      </c>
      <c r="C12" s="47" t="s">
        <v>123</v>
      </c>
      <c r="D12" s="47" t="s">
        <v>124</v>
      </c>
      <c r="E12" s="46" t="s">
        <v>117</v>
      </c>
      <c r="F12" s="47">
        <v>50</v>
      </c>
      <c r="G12" s="47">
        <v>49</v>
      </c>
      <c r="H12" s="47">
        <v>47</v>
      </c>
      <c r="I12" s="47">
        <v>36</v>
      </c>
      <c r="J12" s="47">
        <v>182</v>
      </c>
      <c r="K12" s="47">
        <v>9</v>
      </c>
      <c r="L12" s="48">
        <v>0</v>
      </c>
      <c r="M12" s="80"/>
      <c r="N12" s="47">
        <v>1</v>
      </c>
      <c r="O12" s="47">
        <v>6</v>
      </c>
      <c r="P12" s="47" t="s">
        <v>123</v>
      </c>
      <c r="Q12" s="47" t="s">
        <v>124</v>
      </c>
      <c r="R12" s="46" t="s">
        <v>87</v>
      </c>
      <c r="S12" s="59">
        <v>1.755</v>
      </c>
      <c r="T12" s="59">
        <v>3.324</v>
      </c>
      <c r="U12" s="59">
        <v>2.237</v>
      </c>
      <c r="V12" s="59">
        <v>2.481</v>
      </c>
      <c r="W12" s="59">
        <v>2.44925</v>
      </c>
      <c r="X12" s="47">
        <v>9</v>
      </c>
      <c r="Y12" s="48">
        <v>0</v>
      </c>
    </row>
    <row r="13" spans="1:25" ht="12.75">
      <c r="A13" s="47">
        <v>2</v>
      </c>
      <c r="B13" s="47">
        <v>2</v>
      </c>
      <c r="C13" s="47" t="s">
        <v>123</v>
      </c>
      <c r="D13" s="47" t="s">
        <v>124</v>
      </c>
      <c r="E13" s="46" t="s">
        <v>97</v>
      </c>
      <c r="F13" s="47">
        <v>44</v>
      </c>
      <c r="G13" s="47">
        <v>46</v>
      </c>
      <c r="H13" s="47">
        <v>46</v>
      </c>
      <c r="I13" s="47">
        <v>46</v>
      </c>
      <c r="J13" s="47">
        <v>182</v>
      </c>
      <c r="K13" s="47">
        <v>10</v>
      </c>
      <c r="L13" s="48">
        <v>0</v>
      </c>
      <c r="M13" s="80"/>
      <c r="N13" s="47">
        <v>1</v>
      </c>
      <c r="O13" s="47">
        <v>8</v>
      </c>
      <c r="P13" s="47" t="s">
        <v>123</v>
      </c>
      <c r="Q13" s="47" t="s">
        <v>124</v>
      </c>
      <c r="R13" s="46" t="s">
        <v>107</v>
      </c>
      <c r="S13" s="59">
        <v>2.741</v>
      </c>
      <c r="T13" s="59">
        <v>1.916</v>
      </c>
      <c r="U13" s="59">
        <v>3.294</v>
      </c>
      <c r="V13" s="59">
        <v>2.011</v>
      </c>
      <c r="W13" s="59">
        <v>2.4905</v>
      </c>
      <c r="X13" s="47">
        <v>10</v>
      </c>
      <c r="Y13" s="48">
        <v>0</v>
      </c>
    </row>
    <row r="14" spans="1:25" ht="12.75">
      <c r="A14" s="47">
        <v>2</v>
      </c>
      <c r="B14" s="47">
        <v>3</v>
      </c>
      <c r="C14" s="47" t="s">
        <v>123</v>
      </c>
      <c r="D14" s="47" t="s">
        <v>124</v>
      </c>
      <c r="E14" s="46" t="s">
        <v>38</v>
      </c>
      <c r="F14" s="47">
        <v>43</v>
      </c>
      <c r="G14" s="47">
        <v>42</v>
      </c>
      <c r="H14" s="47">
        <v>48</v>
      </c>
      <c r="I14" s="47">
        <v>48</v>
      </c>
      <c r="J14" s="47">
        <v>181</v>
      </c>
      <c r="K14" s="47">
        <v>11</v>
      </c>
      <c r="L14" s="48">
        <v>0</v>
      </c>
      <c r="M14" s="80"/>
      <c r="N14" s="47">
        <v>1</v>
      </c>
      <c r="O14" s="47">
        <v>2</v>
      </c>
      <c r="P14" s="47" t="s">
        <v>123</v>
      </c>
      <c r="Q14" s="47" t="s">
        <v>124</v>
      </c>
      <c r="R14" s="46" t="s">
        <v>102</v>
      </c>
      <c r="S14" s="59">
        <v>2.954</v>
      </c>
      <c r="T14" s="59">
        <v>2.449</v>
      </c>
      <c r="U14" s="59">
        <v>2.767</v>
      </c>
      <c r="V14" s="59">
        <v>2.004</v>
      </c>
      <c r="W14" s="59">
        <v>2.5435</v>
      </c>
      <c r="X14" s="47">
        <v>11</v>
      </c>
      <c r="Y14" s="48">
        <v>0</v>
      </c>
    </row>
    <row r="15" spans="1:25" ht="12.75">
      <c r="A15" s="47">
        <v>2</v>
      </c>
      <c r="B15" s="47">
        <v>4</v>
      </c>
      <c r="C15" s="47" t="s">
        <v>123</v>
      </c>
      <c r="D15" s="47" t="s">
        <v>124</v>
      </c>
      <c r="E15" s="46" t="s">
        <v>81</v>
      </c>
      <c r="F15" s="47">
        <v>48</v>
      </c>
      <c r="G15" s="47">
        <v>47</v>
      </c>
      <c r="H15" s="47">
        <v>45</v>
      </c>
      <c r="I15" s="47">
        <v>41</v>
      </c>
      <c r="J15" s="47">
        <v>181</v>
      </c>
      <c r="K15" s="47">
        <v>12</v>
      </c>
      <c r="L15" s="48">
        <v>0</v>
      </c>
      <c r="M15" s="80"/>
      <c r="N15" s="47">
        <v>2</v>
      </c>
      <c r="O15" s="47">
        <v>16</v>
      </c>
      <c r="P15" s="47" t="s">
        <v>123</v>
      </c>
      <c r="Q15" s="47" t="s">
        <v>124</v>
      </c>
      <c r="R15" s="46" t="s">
        <v>92</v>
      </c>
      <c r="S15" s="59">
        <v>2.762</v>
      </c>
      <c r="T15" s="59">
        <v>2.422</v>
      </c>
      <c r="U15" s="59">
        <v>2.019</v>
      </c>
      <c r="V15" s="59">
        <v>3.078</v>
      </c>
      <c r="W15" s="59">
        <v>2.57025</v>
      </c>
      <c r="X15" s="47">
        <v>12</v>
      </c>
      <c r="Y15" s="48">
        <v>0</v>
      </c>
    </row>
    <row r="16" spans="1:25" ht="12.75">
      <c r="A16" s="47">
        <v>1</v>
      </c>
      <c r="B16" s="47">
        <v>14</v>
      </c>
      <c r="C16" s="47" t="s">
        <v>123</v>
      </c>
      <c r="D16" s="47" t="s">
        <v>124</v>
      </c>
      <c r="E16" s="46" t="s">
        <v>69</v>
      </c>
      <c r="F16" s="47">
        <v>50</v>
      </c>
      <c r="G16" s="47">
        <v>46</v>
      </c>
      <c r="H16" s="47">
        <v>48</v>
      </c>
      <c r="I16" s="47">
        <v>36</v>
      </c>
      <c r="J16" s="47">
        <v>180</v>
      </c>
      <c r="K16" s="47">
        <v>13</v>
      </c>
      <c r="L16" s="48">
        <v>0</v>
      </c>
      <c r="M16" s="80"/>
      <c r="N16" s="47">
        <v>2</v>
      </c>
      <c r="O16" s="47">
        <v>3</v>
      </c>
      <c r="P16" s="47" t="s">
        <v>123</v>
      </c>
      <c r="Q16" s="47" t="s">
        <v>124</v>
      </c>
      <c r="R16" s="46" t="s">
        <v>38</v>
      </c>
      <c r="S16" s="59">
        <v>2.81</v>
      </c>
      <c r="T16" s="59">
        <v>1.991</v>
      </c>
      <c r="U16" s="59">
        <v>2.071</v>
      </c>
      <c r="V16" s="59">
        <v>3.91</v>
      </c>
      <c r="W16" s="59">
        <v>2.6955</v>
      </c>
      <c r="X16" s="47">
        <v>13</v>
      </c>
      <c r="Y16" s="48">
        <v>0</v>
      </c>
    </row>
    <row r="17" spans="1:25" ht="12.75">
      <c r="A17" s="47">
        <v>3</v>
      </c>
      <c r="B17" s="47">
        <v>10</v>
      </c>
      <c r="C17" s="47" t="s">
        <v>123</v>
      </c>
      <c r="D17" s="47" t="s">
        <v>124</v>
      </c>
      <c r="E17" s="46" t="s">
        <v>88</v>
      </c>
      <c r="F17" s="47">
        <v>44</v>
      </c>
      <c r="G17" s="47">
        <v>43</v>
      </c>
      <c r="H17" s="47">
        <v>48</v>
      </c>
      <c r="I17" s="47">
        <v>45</v>
      </c>
      <c r="J17" s="47">
        <v>180</v>
      </c>
      <c r="K17" s="47">
        <v>14</v>
      </c>
      <c r="L17" s="48">
        <v>0</v>
      </c>
      <c r="M17" s="80"/>
      <c r="N17" s="47">
        <v>2</v>
      </c>
      <c r="O17" s="47">
        <v>1</v>
      </c>
      <c r="P17" s="47" t="s">
        <v>123</v>
      </c>
      <c r="Q17" s="47" t="s">
        <v>124</v>
      </c>
      <c r="R17" s="46" t="s">
        <v>67</v>
      </c>
      <c r="S17" s="59">
        <v>3.131</v>
      </c>
      <c r="T17" s="59">
        <v>2.752</v>
      </c>
      <c r="U17" s="59">
        <v>2.493</v>
      </c>
      <c r="V17" s="59">
        <v>2.464</v>
      </c>
      <c r="W17" s="59">
        <v>2.71</v>
      </c>
      <c r="X17" s="47">
        <v>14</v>
      </c>
      <c r="Y17" s="48">
        <v>0</v>
      </c>
    </row>
    <row r="18" spans="1:25" ht="12.75">
      <c r="A18" s="47">
        <v>2</v>
      </c>
      <c r="B18" s="47">
        <v>14</v>
      </c>
      <c r="C18" s="47" t="s">
        <v>123</v>
      </c>
      <c r="D18" s="47" t="s">
        <v>124</v>
      </c>
      <c r="E18" s="46" t="s">
        <v>54</v>
      </c>
      <c r="F18" s="47">
        <v>41</v>
      </c>
      <c r="G18" s="47">
        <v>46</v>
      </c>
      <c r="H18" s="47">
        <v>48</v>
      </c>
      <c r="I18" s="47">
        <v>45</v>
      </c>
      <c r="J18" s="47">
        <v>180</v>
      </c>
      <c r="K18" s="47">
        <v>15</v>
      </c>
      <c r="L18" s="48">
        <v>0</v>
      </c>
      <c r="M18" s="80"/>
      <c r="N18" s="47">
        <v>1</v>
      </c>
      <c r="O18" s="47">
        <v>11</v>
      </c>
      <c r="P18" s="47" t="s">
        <v>123</v>
      </c>
      <c r="Q18" s="47" t="s">
        <v>124</v>
      </c>
      <c r="R18" s="46" t="s">
        <v>50</v>
      </c>
      <c r="S18" s="59">
        <v>2.986</v>
      </c>
      <c r="T18" s="59">
        <v>2.386</v>
      </c>
      <c r="U18" s="59">
        <v>2.764</v>
      </c>
      <c r="V18" s="59">
        <v>2.735</v>
      </c>
      <c r="W18" s="59">
        <v>2.7177499999999997</v>
      </c>
      <c r="X18" s="47">
        <v>15</v>
      </c>
      <c r="Y18" s="48">
        <v>0</v>
      </c>
    </row>
    <row r="19" spans="1:25" ht="12.75">
      <c r="A19" s="47">
        <v>2</v>
      </c>
      <c r="B19" s="47">
        <v>1</v>
      </c>
      <c r="C19" s="47" t="s">
        <v>123</v>
      </c>
      <c r="D19" s="47" t="s">
        <v>124</v>
      </c>
      <c r="E19" s="46" t="s">
        <v>67</v>
      </c>
      <c r="F19" s="47">
        <v>44</v>
      </c>
      <c r="G19" s="47">
        <v>44</v>
      </c>
      <c r="H19" s="47">
        <v>47</v>
      </c>
      <c r="I19" s="47">
        <v>44</v>
      </c>
      <c r="J19" s="47">
        <v>179</v>
      </c>
      <c r="K19" s="47">
        <v>16</v>
      </c>
      <c r="L19" s="48">
        <v>0</v>
      </c>
      <c r="M19" s="80"/>
      <c r="N19" s="47">
        <v>1</v>
      </c>
      <c r="O19" s="47">
        <v>5</v>
      </c>
      <c r="P19" s="47" t="s">
        <v>123</v>
      </c>
      <c r="Q19" s="47" t="s">
        <v>124</v>
      </c>
      <c r="R19" s="46" t="s">
        <v>29</v>
      </c>
      <c r="S19" s="59">
        <v>2.802</v>
      </c>
      <c r="T19" s="59">
        <v>2.491</v>
      </c>
      <c r="U19" s="59">
        <v>1.855</v>
      </c>
      <c r="V19" s="59">
        <v>3.833</v>
      </c>
      <c r="W19" s="59">
        <v>2.74525</v>
      </c>
      <c r="X19" s="47">
        <v>16</v>
      </c>
      <c r="Y19" s="48">
        <v>0</v>
      </c>
    </row>
    <row r="20" spans="1:25" ht="12.75">
      <c r="A20" s="47">
        <v>1</v>
      </c>
      <c r="B20" s="47">
        <v>11</v>
      </c>
      <c r="C20" s="47" t="s">
        <v>123</v>
      </c>
      <c r="D20" s="47" t="s">
        <v>124</v>
      </c>
      <c r="E20" s="46" t="s">
        <v>50</v>
      </c>
      <c r="F20" s="47">
        <v>48</v>
      </c>
      <c r="G20" s="47">
        <v>43</v>
      </c>
      <c r="H20" s="47">
        <v>44</v>
      </c>
      <c r="I20" s="47">
        <v>44</v>
      </c>
      <c r="J20" s="47">
        <v>179</v>
      </c>
      <c r="K20" s="47">
        <v>17</v>
      </c>
      <c r="L20" s="48">
        <v>0</v>
      </c>
      <c r="M20" s="80"/>
      <c r="N20" s="47">
        <v>3</v>
      </c>
      <c r="O20" s="47">
        <v>8</v>
      </c>
      <c r="P20" s="47" t="s">
        <v>123</v>
      </c>
      <c r="Q20" s="47" t="s">
        <v>124</v>
      </c>
      <c r="R20" s="46" t="s">
        <v>112</v>
      </c>
      <c r="S20" s="59">
        <v>3.099</v>
      </c>
      <c r="T20" s="59">
        <v>2.576</v>
      </c>
      <c r="U20" s="59">
        <v>3.4</v>
      </c>
      <c r="V20" s="59">
        <v>1.958</v>
      </c>
      <c r="W20" s="59">
        <v>2.7582500000000003</v>
      </c>
      <c r="X20" s="47">
        <v>17</v>
      </c>
      <c r="Y20" s="48">
        <v>0</v>
      </c>
    </row>
    <row r="21" spans="1:25" ht="12.75">
      <c r="A21" s="47">
        <v>2</v>
      </c>
      <c r="B21" s="47">
        <v>15</v>
      </c>
      <c r="C21" s="47" t="s">
        <v>123</v>
      </c>
      <c r="D21" s="47" t="s">
        <v>124</v>
      </c>
      <c r="E21" s="46" t="s">
        <v>45</v>
      </c>
      <c r="F21" s="47">
        <v>45</v>
      </c>
      <c r="G21" s="47">
        <v>44</v>
      </c>
      <c r="H21" s="47">
        <v>49</v>
      </c>
      <c r="I21" s="47">
        <v>41</v>
      </c>
      <c r="J21" s="47">
        <v>179</v>
      </c>
      <c r="K21" s="47">
        <v>18</v>
      </c>
      <c r="L21" s="48">
        <v>0</v>
      </c>
      <c r="M21" s="80"/>
      <c r="N21" s="47">
        <v>1</v>
      </c>
      <c r="O21" s="47">
        <v>12</v>
      </c>
      <c r="P21" s="47" t="s">
        <v>123</v>
      </c>
      <c r="Q21" s="47" t="s">
        <v>124</v>
      </c>
      <c r="R21" s="46" t="s">
        <v>132</v>
      </c>
      <c r="S21" s="59">
        <v>3.079</v>
      </c>
      <c r="T21" s="59">
        <v>1.731</v>
      </c>
      <c r="U21" s="59">
        <v>3.083</v>
      </c>
      <c r="V21" s="59">
        <v>3.197</v>
      </c>
      <c r="W21" s="59">
        <v>2.7725</v>
      </c>
      <c r="X21" s="47">
        <v>18</v>
      </c>
      <c r="Y21" s="48">
        <v>0</v>
      </c>
    </row>
    <row r="22" spans="1:25" ht="12.75">
      <c r="A22" s="47">
        <v>2</v>
      </c>
      <c r="B22" s="47">
        <v>13</v>
      </c>
      <c r="C22" s="47" t="s">
        <v>123</v>
      </c>
      <c r="D22" s="47" t="s">
        <v>124</v>
      </c>
      <c r="E22" s="46" t="s">
        <v>110</v>
      </c>
      <c r="F22" s="47">
        <v>41</v>
      </c>
      <c r="G22" s="47">
        <v>46</v>
      </c>
      <c r="H22" s="47">
        <v>44</v>
      </c>
      <c r="I22" s="47">
        <v>47</v>
      </c>
      <c r="J22" s="47">
        <v>178</v>
      </c>
      <c r="K22" s="47">
        <v>19</v>
      </c>
      <c r="L22" s="48">
        <v>0</v>
      </c>
      <c r="M22" s="80"/>
      <c r="N22" s="47">
        <v>2</v>
      </c>
      <c r="O22" s="47">
        <v>15</v>
      </c>
      <c r="P22" s="47" t="s">
        <v>123</v>
      </c>
      <c r="Q22" s="47" t="s">
        <v>124</v>
      </c>
      <c r="R22" s="46" t="s">
        <v>45</v>
      </c>
      <c r="S22" s="59">
        <v>1.798</v>
      </c>
      <c r="T22" s="59">
        <v>3.043</v>
      </c>
      <c r="U22" s="59">
        <v>2.722</v>
      </c>
      <c r="V22" s="59">
        <v>3.957</v>
      </c>
      <c r="W22" s="59">
        <v>2.88</v>
      </c>
      <c r="X22" s="47">
        <v>19</v>
      </c>
      <c r="Y22" s="48">
        <v>0</v>
      </c>
    </row>
    <row r="23" spans="1:25" ht="12.75">
      <c r="A23" s="47">
        <v>1</v>
      </c>
      <c r="B23" s="47">
        <v>10</v>
      </c>
      <c r="C23" s="47" t="s">
        <v>123</v>
      </c>
      <c r="D23" s="47" t="s">
        <v>124</v>
      </c>
      <c r="E23" s="46" t="s">
        <v>131</v>
      </c>
      <c r="F23" s="47">
        <v>48</v>
      </c>
      <c r="G23" s="47">
        <v>49</v>
      </c>
      <c r="H23" s="47">
        <v>42</v>
      </c>
      <c r="I23" s="47">
        <v>39</v>
      </c>
      <c r="J23" s="47">
        <v>178</v>
      </c>
      <c r="K23" s="47">
        <v>20</v>
      </c>
      <c r="L23" s="48">
        <v>0</v>
      </c>
      <c r="M23" s="80"/>
      <c r="N23" s="47">
        <v>1</v>
      </c>
      <c r="O23" s="47">
        <v>1</v>
      </c>
      <c r="P23" s="47" t="s">
        <v>123</v>
      </c>
      <c r="Q23" s="47" t="s">
        <v>124</v>
      </c>
      <c r="R23" s="49" t="s">
        <v>62</v>
      </c>
      <c r="S23" s="59">
        <v>2.419</v>
      </c>
      <c r="T23" s="59">
        <v>3.053</v>
      </c>
      <c r="U23" s="59">
        <v>3.514</v>
      </c>
      <c r="V23" s="59">
        <v>3.235</v>
      </c>
      <c r="W23" s="59">
        <v>3.0552499999999996</v>
      </c>
      <c r="X23" s="47">
        <v>20</v>
      </c>
      <c r="Y23" s="48">
        <v>0</v>
      </c>
    </row>
    <row r="24" spans="1:25" ht="12.75">
      <c r="A24" s="47">
        <v>2</v>
      </c>
      <c r="B24" s="47">
        <v>9</v>
      </c>
      <c r="C24" s="47" t="s">
        <v>123</v>
      </c>
      <c r="D24" s="47" t="s">
        <v>124</v>
      </c>
      <c r="E24" s="46" t="s">
        <v>106</v>
      </c>
      <c r="F24" s="47">
        <v>40</v>
      </c>
      <c r="G24" s="47">
        <v>42</v>
      </c>
      <c r="H24" s="47">
        <v>50</v>
      </c>
      <c r="I24" s="47">
        <v>45</v>
      </c>
      <c r="J24" s="47">
        <v>177</v>
      </c>
      <c r="K24" s="47">
        <v>21</v>
      </c>
      <c r="L24" s="48">
        <v>0</v>
      </c>
      <c r="M24" s="80"/>
      <c r="N24" s="47">
        <v>1</v>
      </c>
      <c r="O24" s="47">
        <v>9</v>
      </c>
      <c r="P24" s="47" t="s">
        <v>123</v>
      </c>
      <c r="Q24" s="47" t="s">
        <v>124</v>
      </c>
      <c r="R24" s="46" t="s">
        <v>130</v>
      </c>
      <c r="S24" s="59">
        <v>2.953</v>
      </c>
      <c r="T24" s="59">
        <v>3.024</v>
      </c>
      <c r="U24" s="59">
        <v>2.885</v>
      </c>
      <c r="V24" s="59">
        <v>3.692</v>
      </c>
      <c r="W24" s="59">
        <v>3.1385</v>
      </c>
      <c r="X24" s="47">
        <v>21</v>
      </c>
      <c r="Y24" s="48">
        <v>0</v>
      </c>
    </row>
    <row r="25" spans="1:25" ht="12.75">
      <c r="A25" s="47">
        <v>2</v>
      </c>
      <c r="B25" s="47">
        <v>11</v>
      </c>
      <c r="C25" s="47" t="s">
        <v>123</v>
      </c>
      <c r="D25" s="47" t="s">
        <v>124</v>
      </c>
      <c r="E25" s="46" t="s">
        <v>89</v>
      </c>
      <c r="F25" s="47">
        <v>43</v>
      </c>
      <c r="G25" s="47">
        <v>50</v>
      </c>
      <c r="H25" s="47">
        <v>38</v>
      </c>
      <c r="I25" s="47">
        <v>46</v>
      </c>
      <c r="J25" s="47">
        <v>177</v>
      </c>
      <c r="K25" s="47">
        <v>22</v>
      </c>
      <c r="L25" s="48">
        <v>0</v>
      </c>
      <c r="M25" s="80"/>
      <c r="N25" s="47">
        <v>1</v>
      </c>
      <c r="O25" s="47">
        <v>14</v>
      </c>
      <c r="P25" s="47" t="s">
        <v>123</v>
      </c>
      <c r="Q25" s="47" t="s">
        <v>124</v>
      </c>
      <c r="R25" s="46" t="s">
        <v>69</v>
      </c>
      <c r="S25" s="59">
        <v>2.125</v>
      </c>
      <c r="T25" s="59">
        <v>3.812</v>
      </c>
      <c r="U25" s="59">
        <v>3.834</v>
      </c>
      <c r="V25" s="59">
        <v>2.981</v>
      </c>
      <c r="W25" s="59">
        <v>3.1879999999999997</v>
      </c>
      <c r="X25" s="47">
        <v>22</v>
      </c>
      <c r="Y25" s="48">
        <v>0</v>
      </c>
    </row>
    <row r="26" spans="1:25" ht="12.75">
      <c r="A26" s="47">
        <v>1</v>
      </c>
      <c r="B26" s="47">
        <v>12</v>
      </c>
      <c r="C26" s="47" t="s">
        <v>123</v>
      </c>
      <c r="D26" s="47" t="s">
        <v>124</v>
      </c>
      <c r="E26" s="46" t="s">
        <v>132</v>
      </c>
      <c r="F26" s="47">
        <v>37</v>
      </c>
      <c r="G26" s="47">
        <v>49</v>
      </c>
      <c r="H26" s="47">
        <v>45</v>
      </c>
      <c r="I26" s="47">
        <v>46</v>
      </c>
      <c r="J26" s="47">
        <v>177</v>
      </c>
      <c r="K26" s="47">
        <v>23</v>
      </c>
      <c r="L26" s="48">
        <v>0</v>
      </c>
      <c r="M26" s="80"/>
      <c r="N26" s="47">
        <v>2</v>
      </c>
      <c r="O26" s="47">
        <v>4</v>
      </c>
      <c r="P26" s="47" t="s">
        <v>123</v>
      </c>
      <c r="Q26" s="47" t="s">
        <v>124</v>
      </c>
      <c r="R26" s="46" t="s">
        <v>81</v>
      </c>
      <c r="S26" s="59">
        <v>3.218</v>
      </c>
      <c r="T26" s="59">
        <v>3.041</v>
      </c>
      <c r="U26" s="59">
        <v>3.741</v>
      </c>
      <c r="V26" s="59">
        <v>3.218</v>
      </c>
      <c r="W26" s="59">
        <v>3.3045</v>
      </c>
      <c r="X26" s="47">
        <v>23</v>
      </c>
      <c r="Y26" s="48">
        <v>0</v>
      </c>
    </row>
    <row r="27" spans="1:25" ht="12.75">
      <c r="A27" s="47">
        <v>1</v>
      </c>
      <c r="B27" s="47">
        <v>8</v>
      </c>
      <c r="C27" s="47" t="s">
        <v>123</v>
      </c>
      <c r="D27" s="47" t="s">
        <v>124</v>
      </c>
      <c r="E27" s="46" t="s">
        <v>107</v>
      </c>
      <c r="F27" s="47">
        <v>45</v>
      </c>
      <c r="G27" s="47">
        <v>43</v>
      </c>
      <c r="H27" s="47">
        <v>41</v>
      </c>
      <c r="I27" s="47">
        <v>47</v>
      </c>
      <c r="J27" s="47">
        <v>176</v>
      </c>
      <c r="K27" s="47">
        <v>24</v>
      </c>
      <c r="L27" s="48">
        <v>0</v>
      </c>
      <c r="M27" s="80"/>
      <c r="N27" s="47">
        <v>2</v>
      </c>
      <c r="O27" s="47">
        <v>10</v>
      </c>
      <c r="P27" s="47" t="s">
        <v>123</v>
      </c>
      <c r="Q27" s="47" t="s">
        <v>124</v>
      </c>
      <c r="R27" s="46" t="s">
        <v>135</v>
      </c>
      <c r="S27" s="59">
        <v>2.388</v>
      </c>
      <c r="T27" s="59">
        <v>2.709</v>
      </c>
      <c r="U27" s="59">
        <v>3.318</v>
      </c>
      <c r="V27" s="59">
        <v>4.806</v>
      </c>
      <c r="W27" s="59">
        <v>3.30525</v>
      </c>
      <c r="X27" s="47">
        <v>24</v>
      </c>
      <c r="Y27" s="48">
        <v>0</v>
      </c>
    </row>
    <row r="28" spans="1:25" ht="12.75">
      <c r="A28" s="47">
        <v>1</v>
      </c>
      <c r="B28" s="47">
        <v>6</v>
      </c>
      <c r="C28" s="47" t="s">
        <v>123</v>
      </c>
      <c r="D28" s="47" t="s">
        <v>124</v>
      </c>
      <c r="E28" s="46" t="s">
        <v>87</v>
      </c>
      <c r="F28" s="47">
        <v>44</v>
      </c>
      <c r="G28" s="47">
        <v>46</v>
      </c>
      <c r="H28" s="47">
        <v>48</v>
      </c>
      <c r="I28" s="47">
        <v>37</v>
      </c>
      <c r="J28" s="47">
        <v>175</v>
      </c>
      <c r="K28" s="47">
        <v>25</v>
      </c>
      <c r="L28" s="48">
        <v>0</v>
      </c>
      <c r="M28" s="80"/>
      <c r="N28" s="47">
        <v>1</v>
      </c>
      <c r="O28" s="47">
        <v>10</v>
      </c>
      <c r="P28" s="47" t="s">
        <v>123</v>
      </c>
      <c r="Q28" s="47" t="s">
        <v>124</v>
      </c>
      <c r="R28" s="46" t="s">
        <v>131</v>
      </c>
      <c r="S28" s="59">
        <v>4.183</v>
      </c>
      <c r="T28" s="59">
        <v>2.791</v>
      </c>
      <c r="U28" s="59">
        <v>2.392</v>
      </c>
      <c r="V28" s="59">
        <v>4.029</v>
      </c>
      <c r="W28" s="59">
        <v>3.34875</v>
      </c>
      <c r="X28" s="47">
        <v>25</v>
      </c>
      <c r="Y28" s="48">
        <v>0</v>
      </c>
    </row>
    <row r="29" spans="1:25" ht="12.75">
      <c r="A29" s="47">
        <v>2</v>
      </c>
      <c r="B29" s="47">
        <v>6</v>
      </c>
      <c r="C29" s="47" t="s">
        <v>123</v>
      </c>
      <c r="D29" s="47" t="s">
        <v>124</v>
      </c>
      <c r="E29" s="46" t="s">
        <v>77</v>
      </c>
      <c r="F29" s="47">
        <v>40</v>
      </c>
      <c r="G29" s="47">
        <v>43</v>
      </c>
      <c r="H29" s="47">
        <v>46</v>
      </c>
      <c r="I29" s="47">
        <v>45</v>
      </c>
      <c r="J29" s="47">
        <v>174</v>
      </c>
      <c r="K29" s="47">
        <v>26</v>
      </c>
      <c r="L29" s="48">
        <v>0</v>
      </c>
      <c r="M29" s="80"/>
      <c r="N29" s="47">
        <v>3</v>
      </c>
      <c r="O29" s="47">
        <v>10</v>
      </c>
      <c r="P29" s="47" t="s">
        <v>123</v>
      </c>
      <c r="Q29" s="47" t="s">
        <v>124</v>
      </c>
      <c r="R29" s="46" t="s">
        <v>88</v>
      </c>
      <c r="S29" s="59">
        <v>3.182</v>
      </c>
      <c r="T29" s="59">
        <v>2.419</v>
      </c>
      <c r="U29" s="59">
        <v>3.974</v>
      </c>
      <c r="V29" s="59">
        <v>4.119</v>
      </c>
      <c r="W29" s="59">
        <v>3.4234999999999998</v>
      </c>
      <c r="X29" s="47">
        <v>26</v>
      </c>
      <c r="Y29" s="48">
        <v>0</v>
      </c>
    </row>
    <row r="30" spans="1:25" ht="12.75">
      <c r="A30" s="47">
        <v>1</v>
      </c>
      <c r="B30" s="47">
        <v>3</v>
      </c>
      <c r="C30" s="47" t="s">
        <v>123</v>
      </c>
      <c r="D30" s="47" t="s">
        <v>124</v>
      </c>
      <c r="E30" s="46" t="s">
        <v>115</v>
      </c>
      <c r="F30" s="47">
        <v>39</v>
      </c>
      <c r="G30" s="47">
        <v>42</v>
      </c>
      <c r="H30" s="47">
        <v>45</v>
      </c>
      <c r="I30" s="47">
        <v>47</v>
      </c>
      <c r="J30" s="47">
        <v>173</v>
      </c>
      <c r="K30" s="47">
        <v>27</v>
      </c>
      <c r="L30" s="48">
        <v>0</v>
      </c>
      <c r="M30" s="80"/>
      <c r="N30" s="47">
        <v>2</v>
      </c>
      <c r="O30" s="47">
        <v>6</v>
      </c>
      <c r="P30" s="47" t="s">
        <v>123</v>
      </c>
      <c r="Q30" s="47" t="s">
        <v>124</v>
      </c>
      <c r="R30" s="46" t="s">
        <v>77</v>
      </c>
      <c r="S30" s="59">
        <v>5.061</v>
      </c>
      <c r="T30" s="59">
        <v>2.151</v>
      </c>
      <c r="U30" s="59">
        <v>3.142</v>
      </c>
      <c r="V30" s="59">
        <v>3.727</v>
      </c>
      <c r="W30" s="59">
        <v>3.52025</v>
      </c>
      <c r="X30" s="47">
        <v>27</v>
      </c>
      <c r="Y30" s="48">
        <v>0</v>
      </c>
    </row>
    <row r="31" spans="1:25" ht="12.75">
      <c r="A31" s="47">
        <v>1</v>
      </c>
      <c r="B31" s="47">
        <v>4</v>
      </c>
      <c r="C31" s="47" t="s">
        <v>123</v>
      </c>
      <c r="D31" s="47" t="s">
        <v>124</v>
      </c>
      <c r="E31" s="46" t="s">
        <v>128</v>
      </c>
      <c r="F31" s="47">
        <v>39</v>
      </c>
      <c r="G31" s="47">
        <v>41</v>
      </c>
      <c r="H31" s="47">
        <v>40</v>
      </c>
      <c r="I31" s="47">
        <v>46</v>
      </c>
      <c r="J31" s="47">
        <v>166</v>
      </c>
      <c r="K31" s="47">
        <v>28</v>
      </c>
      <c r="L31" s="48">
        <v>0</v>
      </c>
      <c r="M31" s="80"/>
      <c r="N31" s="47">
        <v>2</v>
      </c>
      <c r="O31" s="47">
        <v>14</v>
      </c>
      <c r="P31" s="47" t="s">
        <v>123</v>
      </c>
      <c r="Q31" s="47" t="s">
        <v>124</v>
      </c>
      <c r="R31" s="46" t="s">
        <v>54</v>
      </c>
      <c r="S31" s="59">
        <v>3.984</v>
      </c>
      <c r="T31" s="59">
        <v>4.915</v>
      </c>
      <c r="U31" s="59">
        <v>2.433</v>
      </c>
      <c r="V31" s="59">
        <v>3.425</v>
      </c>
      <c r="W31" s="59">
        <v>3.6892500000000004</v>
      </c>
      <c r="X31" s="47">
        <v>28</v>
      </c>
      <c r="Y31" s="48">
        <v>0</v>
      </c>
    </row>
    <row r="32" spans="1:25" ht="12.75">
      <c r="A32" s="47">
        <v>2</v>
      </c>
      <c r="B32" s="47">
        <v>10</v>
      </c>
      <c r="C32" s="47" t="s">
        <v>123</v>
      </c>
      <c r="D32" s="47" t="s">
        <v>124</v>
      </c>
      <c r="E32" s="46" t="s">
        <v>135</v>
      </c>
      <c r="F32" s="47">
        <v>38</v>
      </c>
      <c r="G32" s="47">
        <v>45</v>
      </c>
      <c r="H32" s="47">
        <v>38</v>
      </c>
      <c r="I32" s="47">
        <v>44</v>
      </c>
      <c r="J32" s="47">
        <v>165</v>
      </c>
      <c r="K32" s="47">
        <v>29</v>
      </c>
      <c r="L32" s="48">
        <v>0</v>
      </c>
      <c r="M32" s="80"/>
      <c r="N32" s="47">
        <v>2</v>
      </c>
      <c r="O32" s="47">
        <v>2</v>
      </c>
      <c r="P32" s="47" t="s">
        <v>123</v>
      </c>
      <c r="Q32" s="47" t="s">
        <v>124</v>
      </c>
      <c r="R32" s="46" t="s">
        <v>97</v>
      </c>
      <c r="S32" s="59">
        <v>4.718</v>
      </c>
      <c r="T32" s="59">
        <v>4.986</v>
      </c>
      <c r="U32" s="59">
        <v>2.753</v>
      </c>
      <c r="V32" s="59">
        <v>2.926</v>
      </c>
      <c r="W32" s="59">
        <v>3.8457500000000002</v>
      </c>
      <c r="X32" s="47">
        <v>29</v>
      </c>
      <c r="Y32" s="48">
        <v>0</v>
      </c>
    </row>
    <row r="33" spans="1:25" ht="12.75">
      <c r="A33" s="47">
        <v>1</v>
      </c>
      <c r="B33" s="47">
        <v>16</v>
      </c>
      <c r="C33" s="47" t="s">
        <v>123</v>
      </c>
      <c r="D33" s="47" t="s">
        <v>124</v>
      </c>
      <c r="E33" s="49" t="s">
        <v>96</v>
      </c>
      <c r="F33" s="47">
        <v>41</v>
      </c>
      <c r="G33" s="47">
        <v>43</v>
      </c>
      <c r="H33" s="47">
        <v>34</v>
      </c>
      <c r="I33" s="47">
        <v>42</v>
      </c>
      <c r="J33" s="47">
        <v>160</v>
      </c>
      <c r="K33" s="47">
        <v>30</v>
      </c>
      <c r="L33" s="48">
        <v>0</v>
      </c>
      <c r="M33" s="80"/>
      <c r="N33" s="47">
        <v>1</v>
      </c>
      <c r="O33" s="47">
        <v>4</v>
      </c>
      <c r="P33" s="47" t="s">
        <v>123</v>
      </c>
      <c r="Q33" s="47" t="s">
        <v>124</v>
      </c>
      <c r="R33" s="46" t="s">
        <v>128</v>
      </c>
      <c r="S33" s="59">
        <v>4.15</v>
      </c>
      <c r="T33" s="59">
        <v>3.697</v>
      </c>
      <c r="U33" s="59">
        <v>5.521</v>
      </c>
      <c r="V33" s="59">
        <v>3.529</v>
      </c>
      <c r="W33" s="59">
        <v>4.22425</v>
      </c>
      <c r="X33" s="47">
        <v>30</v>
      </c>
      <c r="Y33" s="48">
        <v>0</v>
      </c>
    </row>
    <row r="34" spans="1:25" ht="12.75">
      <c r="A34" s="47">
        <v>3</v>
      </c>
      <c r="B34" s="47">
        <v>9</v>
      </c>
      <c r="C34" s="47" t="s">
        <v>123</v>
      </c>
      <c r="D34" s="47" t="s">
        <v>124</v>
      </c>
      <c r="E34" s="46" t="s">
        <v>139</v>
      </c>
      <c r="F34" s="47">
        <v>33</v>
      </c>
      <c r="G34" s="47">
        <v>38</v>
      </c>
      <c r="H34" s="47">
        <v>37</v>
      </c>
      <c r="I34" s="47">
        <v>48</v>
      </c>
      <c r="J34" s="47">
        <v>156</v>
      </c>
      <c r="K34" s="47">
        <v>31</v>
      </c>
      <c r="L34" s="48">
        <v>0</v>
      </c>
      <c r="M34" s="80"/>
      <c r="N34" s="47">
        <v>1</v>
      </c>
      <c r="O34" s="47">
        <v>16</v>
      </c>
      <c r="P34" s="47" t="s">
        <v>123</v>
      </c>
      <c r="Q34" s="47" t="s">
        <v>124</v>
      </c>
      <c r="R34" s="49" t="s">
        <v>96</v>
      </c>
      <c r="S34" s="59">
        <v>6.607</v>
      </c>
      <c r="T34" s="59">
        <v>7.372</v>
      </c>
      <c r="U34" s="59">
        <v>4.267</v>
      </c>
      <c r="V34" s="59">
        <v>3.816</v>
      </c>
      <c r="W34" s="59">
        <v>5.515499999999999</v>
      </c>
      <c r="X34" s="47">
        <v>31</v>
      </c>
      <c r="Y34" s="48">
        <v>0</v>
      </c>
    </row>
    <row r="35" spans="1:25" ht="12.75">
      <c r="A35" s="47">
        <v>1</v>
      </c>
      <c r="B35" s="47">
        <v>9</v>
      </c>
      <c r="C35" s="47" t="s">
        <v>123</v>
      </c>
      <c r="D35" s="47" t="s">
        <v>124</v>
      </c>
      <c r="E35" s="46" t="s">
        <v>130</v>
      </c>
      <c r="F35" s="47">
        <v>33</v>
      </c>
      <c r="G35" s="47">
        <v>33</v>
      </c>
      <c r="H35" s="47">
        <v>41</v>
      </c>
      <c r="I35" s="47">
        <v>34</v>
      </c>
      <c r="J35" s="47">
        <v>141</v>
      </c>
      <c r="K35" s="47">
        <v>32</v>
      </c>
      <c r="L35" s="48">
        <v>0</v>
      </c>
      <c r="M35" s="80"/>
      <c r="N35" s="47">
        <v>3</v>
      </c>
      <c r="O35" s="47">
        <v>9</v>
      </c>
      <c r="P35" s="47" t="s">
        <v>123</v>
      </c>
      <c r="Q35" s="47" t="s">
        <v>124</v>
      </c>
      <c r="R35" s="46" t="s">
        <v>139</v>
      </c>
      <c r="S35" s="59">
        <v>11.554</v>
      </c>
      <c r="T35" s="59">
        <v>5.754</v>
      </c>
      <c r="U35" s="59">
        <v>4.908</v>
      </c>
      <c r="V35" s="59">
        <v>3.158</v>
      </c>
      <c r="W35" s="59">
        <v>6.343500000000001</v>
      </c>
      <c r="X35" s="47">
        <v>32</v>
      </c>
      <c r="Y35" s="48">
        <v>0</v>
      </c>
    </row>
    <row r="36" spans="1:25" ht="12.75">
      <c r="A36" s="47">
        <v>2</v>
      </c>
      <c r="B36" s="47">
        <v>5</v>
      </c>
      <c r="C36" s="47" t="s">
        <v>123</v>
      </c>
      <c r="D36" s="47" t="s">
        <v>124</v>
      </c>
      <c r="E36" s="46" t="s">
        <v>134</v>
      </c>
      <c r="F36" s="47">
        <v>45</v>
      </c>
      <c r="G36" s="48" t="s">
        <v>189</v>
      </c>
      <c r="H36" s="47">
        <v>34</v>
      </c>
      <c r="I36" s="47">
        <v>37</v>
      </c>
      <c r="J36" s="48" t="s">
        <v>189</v>
      </c>
      <c r="K36" s="47">
        <v>33</v>
      </c>
      <c r="L36" s="48">
        <v>0</v>
      </c>
      <c r="M36" s="80"/>
      <c r="N36" s="47">
        <v>2</v>
      </c>
      <c r="O36" s="47">
        <v>5</v>
      </c>
      <c r="P36" s="47" t="s">
        <v>123</v>
      </c>
      <c r="Q36" s="47" t="s">
        <v>124</v>
      </c>
      <c r="R36" s="46" t="s">
        <v>134</v>
      </c>
      <c r="S36" s="59">
        <v>4.066</v>
      </c>
      <c r="T36" s="61" t="s">
        <v>189</v>
      </c>
      <c r="U36" s="59">
        <v>2.563</v>
      </c>
      <c r="V36" s="59">
        <v>2.177</v>
      </c>
      <c r="W36" s="61" t="s">
        <v>189</v>
      </c>
      <c r="X36" s="47">
        <v>33</v>
      </c>
      <c r="Y36" s="48">
        <v>0</v>
      </c>
    </row>
    <row r="37" spans="1:25" ht="9" customHeight="1">
      <c r="A37" s="62"/>
      <c r="B37" s="62"/>
      <c r="C37" s="62"/>
      <c r="D37" s="62"/>
      <c r="E37" s="63"/>
      <c r="F37" s="62"/>
      <c r="G37" s="62"/>
      <c r="H37" s="62"/>
      <c r="I37" s="62"/>
      <c r="J37" s="62"/>
      <c r="K37" s="62"/>
      <c r="L37" s="62"/>
      <c r="M37" s="50" t="s">
        <v>190</v>
      </c>
      <c r="N37" s="63"/>
      <c r="O37" s="62"/>
      <c r="P37" s="62"/>
      <c r="Q37" s="62"/>
      <c r="R37" s="62"/>
      <c r="S37" s="63"/>
      <c r="T37" s="64"/>
      <c r="U37" s="64"/>
      <c r="V37" s="64"/>
      <c r="W37" s="64"/>
      <c r="X37" s="64"/>
      <c r="Y37" s="64"/>
    </row>
    <row r="38" spans="1:25" ht="12.75">
      <c r="A38" s="81" t="s">
        <v>16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0"/>
      <c r="N38" s="81" t="s">
        <v>16</v>
      </c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</row>
    <row r="39" spans="1:51" ht="12.75">
      <c r="A39" s="81" t="s">
        <v>138</v>
      </c>
      <c r="B39" s="81"/>
      <c r="C39" s="81"/>
      <c r="D39" s="81"/>
      <c r="E39" s="81"/>
      <c r="F39" s="48" t="s">
        <v>182</v>
      </c>
      <c r="G39" s="48" t="s">
        <v>183</v>
      </c>
      <c r="H39" s="48" t="s">
        <v>184</v>
      </c>
      <c r="I39" s="48" t="s">
        <v>185</v>
      </c>
      <c r="J39" s="48" t="s">
        <v>186</v>
      </c>
      <c r="K39" s="47" t="s">
        <v>10</v>
      </c>
      <c r="L39" s="60" t="s">
        <v>11</v>
      </c>
      <c r="M39" s="80"/>
      <c r="N39" s="81" t="s">
        <v>138</v>
      </c>
      <c r="O39" s="81"/>
      <c r="P39" s="81"/>
      <c r="Q39" s="81"/>
      <c r="R39" s="81"/>
      <c r="S39" s="61" t="s">
        <v>182</v>
      </c>
      <c r="T39" s="61" t="s">
        <v>183</v>
      </c>
      <c r="U39" s="61" t="s">
        <v>184</v>
      </c>
      <c r="V39" s="61" t="s">
        <v>185</v>
      </c>
      <c r="W39" s="61" t="s">
        <v>186</v>
      </c>
      <c r="X39" s="47" t="s">
        <v>10</v>
      </c>
      <c r="Y39" s="60" t="s">
        <v>11</v>
      </c>
      <c r="AB39"/>
      <c r="AC39"/>
      <c r="AD39"/>
      <c r="AE39"/>
      <c r="AG39"/>
      <c r="AH39"/>
      <c r="AI39"/>
      <c r="AJ39"/>
      <c r="AK39"/>
      <c r="AL39"/>
      <c r="AO39"/>
      <c r="AP39"/>
      <c r="AQ39"/>
      <c r="AR39"/>
      <c r="AT39"/>
      <c r="AU39"/>
      <c r="AV39"/>
      <c r="AW39"/>
      <c r="AX39"/>
      <c r="AY39"/>
    </row>
    <row r="40" spans="1:51" ht="12.75">
      <c r="A40" s="47" t="s">
        <v>1</v>
      </c>
      <c r="B40" s="47" t="s">
        <v>2</v>
      </c>
      <c r="C40" s="47" t="s">
        <v>11</v>
      </c>
      <c r="D40" s="47" t="s">
        <v>12</v>
      </c>
      <c r="E40" s="46" t="s">
        <v>0</v>
      </c>
      <c r="F40" s="47" t="s">
        <v>4</v>
      </c>
      <c r="G40" s="47" t="s">
        <v>4</v>
      </c>
      <c r="H40" s="47" t="s">
        <v>4</v>
      </c>
      <c r="I40" s="47" t="s">
        <v>4</v>
      </c>
      <c r="J40" s="47" t="s">
        <v>4</v>
      </c>
      <c r="K40" s="47" t="s">
        <v>4</v>
      </c>
      <c r="L40" s="60" t="s">
        <v>188</v>
      </c>
      <c r="M40" s="80"/>
      <c r="N40" s="47" t="s">
        <v>1</v>
      </c>
      <c r="O40" s="47" t="s">
        <v>2</v>
      </c>
      <c r="P40" s="47" t="s">
        <v>11</v>
      </c>
      <c r="Q40" s="47" t="s">
        <v>12</v>
      </c>
      <c r="R40" s="46" t="s">
        <v>0</v>
      </c>
      <c r="S40" s="59" t="s">
        <v>3</v>
      </c>
      <c r="T40" s="59" t="s">
        <v>3</v>
      </c>
      <c r="U40" s="59" t="s">
        <v>3</v>
      </c>
      <c r="V40" s="59" t="s">
        <v>3</v>
      </c>
      <c r="W40" s="59" t="s">
        <v>3</v>
      </c>
      <c r="X40" s="47" t="s">
        <v>3</v>
      </c>
      <c r="Y40" s="60" t="s">
        <v>188</v>
      </c>
      <c r="AB40"/>
      <c r="AC40"/>
      <c r="AD40"/>
      <c r="AE40"/>
      <c r="AG40"/>
      <c r="AH40"/>
      <c r="AI40"/>
      <c r="AJ40"/>
      <c r="AK40"/>
      <c r="AL40"/>
      <c r="AO40"/>
      <c r="AP40"/>
      <c r="AQ40"/>
      <c r="AR40"/>
      <c r="AT40"/>
      <c r="AU40"/>
      <c r="AV40"/>
      <c r="AW40"/>
      <c r="AX40"/>
      <c r="AY40"/>
    </row>
    <row r="41" spans="1:25" ht="12.75">
      <c r="A41" s="47">
        <v>2</v>
      </c>
      <c r="B41" s="47">
        <v>8</v>
      </c>
      <c r="C41" s="47" t="s">
        <v>123</v>
      </c>
      <c r="D41" s="47" t="s">
        <v>124</v>
      </c>
      <c r="E41" s="46" t="s">
        <v>113</v>
      </c>
      <c r="F41" s="47">
        <v>44</v>
      </c>
      <c r="G41" s="47">
        <v>49</v>
      </c>
      <c r="H41" s="47">
        <v>47</v>
      </c>
      <c r="I41" s="47">
        <v>48</v>
      </c>
      <c r="J41" s="47">
        <v>188</v>
      </c>
      <c r="K41" s="47">
        <v>1</v>
      </c>
      <c r="L41" s="48">
        <v>4</v>
      </c>
      <c r="M41" s="80"/>
      <c r="N41" s="47">
        <v>1</v>
      </c>
      <c r="O41" s="47">
        <v>12</v>
      </c>
      <c r="P41" s="47" t="s">
        <v>123</v>
      </c>
      <c r="Q41" s="47" t="s">
        <v>124</v>
      </c>
      <c r="R41" s="46" t="s">
        <v>132</v>
      </c>
      <c r="S41" s="59">
        <v>3.087</v>
      </c>
      <c r="T41" s="59">
        <v>1.823</v>
      </c>
      <c r="U41" s="59">
        <v>1.423</v>
      </c>
      <c r="V41" s="59">
        <v>3.15</v>
      </c>
      <c r="W41" s="59">
        <v>2.37075</v>
      </c>
      <c r="X41" s="47">
        <v>1</v>
      </c>
      <c r="Y41" s="48">
        <v>4</v>
      </c>
    </row>
    <row r="42" spans="1:25" ht="12.75">
      <c r="A42" s="47">
        <v>1</v>
      </c>
      <c r="B42" s="47">
        <v>12</v>
      </c>
      <c r="C42" s="47" t="s">
        <v>123</v>
      </c>
      <c r="D42" s="47" t="s">
        <v>124</v>
      </c>
      <c r="E42" s="46" t="s">
        <v>132</v>
      </c>
      <c r="F42" s="47">
        <v>47</v>
      </c>
      <c r="G42" s="47">
        <v>50</v>
      </c>
      <c r="H42" s="47">
        <v>44</v>
      </c>
      <c r="I42" s="47">
        <v>43</v>
      </c>
      <c r="J42" s="47">
        <v>184</v>
      </c>
      <c r="K42" s="47">
        <v>2</v>
      </c>
      <c r="L42" s="48">
        <v>3</v>
      </c>
      <c r="M42" s="80"/>
      <c r="N42" s="47">
        <v>2</v>
      </c>
      <c r="O42" s="47">
        <v>8</v>
      </c>
      <c r="P42" s="47" t="s">
        <v>123</v>
      </c>
      <c r="Q42" s="47" t="s">
        <v>124</v>
      </c>
      <c r="R42" s="46" t="s">
        <v>113</v>
      </c>
      <c r="S42" s="59">
        <v>1.99</v>
      </c>
      <c r="T42" s="59">
        <v>1.758</v>
      </c>
      <c r="U42" s="59">
        <v>3.297</v>
      </c>
      <c r="V42" s="59">
        <v>2.944</v>
      </c>
      <c r="W42" s="59">
        <v>2.49725</v>
      </c>
      <c r="X42" s="47">
        <v>2</v>
      </c>
      <c r="Y42" s="48">
        <v>3</v>
      </c>
    </row>
    <row r="43" spans="1:25" ht="12.75">
      <c r="A43" s="47">
        <v>3</v>
      </c>
      <c r="B43" s="47">
        <v>10</v>
      </c>
      <c r="C43" s="47" t="s">
        <v>123</v>
      </c>
      <c r="D43" s="47" t="s">
        <v>124</v>
      </c>
      <c r="E43" s="46" t="s">
        <v>88</v>
      </c>
      <c r="F43" s="47">
        <v>47</v>
      </c>
      <c r="G43" s="47">
        <v>45</v>
      </c>
      <c r="H43" s="47">
        <v>45</v>
      </c>
      <c r="I43" s="47">
        <v>47</v>
      </c>
      <c r="J43" s="47">
        <v>184</v>
      </c>
      <c r="K43" s="47">
        <v>3</v>
      </c>
      <c r="L43" s="48">
        <v>2</v>
      </c>
      <c r="M43" s="80"/>
      <c r="N43" s="47">
        <v>2</v>
      </c>
      <c r="O43" s="47">
        <v>11</v>
      </c>
      <c r="P43" s="47" t="s">
        <v>123</v>
      </c>
      <c r="Q43" s="47" t="s">
        <v>124</v>
      </c>
      <c r="R43" s="46" t="s">
        <v>89</v>
      </c>
      <c r="S43" s="59">
        <v>1.941</v>
      </c>
      <c r="T43" s="59">
        <v>2.619</v>
      </c>
      <c r="U43" s="59">
        <v>2.007</v>
      </c>
      <c r="V43" s="59">
        <v>3.538</v>
      </c>
      <c r="W43" s="59">
        <v>2.52625</v>
      </c>
      <c r="X43" s="47">
        <v>3</v>
      </c>
      <c r="Y43" s="48">
        <v>2</v>
      </c>
    </row>
    <row r="44" spans="1:25" ht="12.75">
      <c r="A44" s="47">
        <v>2</v>
      </c>
      <c r="B44" s="47">
        <v>2</v>
      </c>
      <c r="C44" s="47" t="s">
        <v>123</v>
      </c>
      <c r="D44" s="47" t="s">
        <v>124</v>
      </c>
      <c r="E44" s="46" t="s">
        <v>97</v>
      </c>
      <c r="F44" s="47">
        <v>45</v>
      </c>
      <c r="G44" s="47">
        <v>46</v>
      </c>
      <c r="H44" s="47">
        <v>43</v>
      </c>
      <c r="I44" s="47">
        <v>49</v>
      </c>
      <c r="J44" s="47">
        <v>183</v>
      </c>
      <c r="K44" s="47">
        <v>4</v>
      </c>
      <c r="L44" s="48">
        <v>1</v>
      </c>
      <c r="M44" s="80"/>
      <c r="N44" s="47">
        <v>1</v>
      </c>
      <c r="O44" s="47">
        <v>15</v>
      </c>
      <c r="P44" s="47" t="s">
        <v>123</v>
      </c>
      <c r="Q44" s="47" t="s">
        <v>124</v>
      </c>
      <c r="R44" s="46" t="s">
        <v>118</v>
      </c>
      <c r="S44" s="59">
        <v>2.571</v>
      </c>
      <c r="T44" s="59">
        <v>2.7</v>
      </c>
      <c r="U44" s="59">
        <v>2.692</v>
      </c>
      <c r="V44" s="59">
        <v>2.758</v>
      </c>
      <c r="W44" s="59">
        <v>2.68025</v>
      </c>
      <c r="X44" s="47">
        <v>4</v>
      </c>
      <c r="Y44" s="48">
        <v>1</v>
      </c>
    </row>
    <row r="45" spans="1:25" ht="12.75">
      <c r="A45" s="47">
        <v>1</v>
      </c>
      <c r="B45" s="47">
        <v>11</v>
      </c>
      <c r="C45" s="47" t="s">
        <v>123</v>
      </c>
      <c r="D45" s="47" t="s">
        <v>124</v>
      </c>
      <c r="E45" s="46" t="s">
        <v>50</v>
      </c>
      <c r="F45" s="47">
        <v>46</v>
      </c>
      <c r="G45" s="47">
        <v>49</v>
      </c>
      <c r="H45" s="47">
        <v>44</v>
      </c>
      <c r="I45" s="47">
        <v>44</v>
      </c>
      <c r="J45" s="47">
        <v>183</v>
      </c>
      <c r="K45" s="47">
        <v>5</v>
      </c>
      <c r="L45" s="48">
        <v>0</v>
      </c>
      <c r="M45" s="80"/>
      <c r="N45" s="47">
        <v>1</v>
      </c>
      <c r="O45" s="47">
        <v>13</v>
      </c>
      <c r="P45" s="47" t="s">
        <v>123</v>
      </c>
      <c r="Q45" s="47" t="s">
        <v>124</v>
      </c>
      <c r="R45" s="46" t="s">
        <v>117</v>
      </c>
      <c r="S45" s="59">
        <v>2.708</v>
      </c>
      <c r="T45" s="59">
        <v>2.719</v>
      </c>
      <c r="U45" s="59">
        <v>2.366</v>
      </c>
      <c r="V45" s="59">
        <v>3.084</v>
      </c>
      <c r="W45" s="59">
        <v>2.7192499999999997</v>
      </c>
      <c r="X45" s="47">
        <v>5</v>
      </c>
      <c r="Y45" s="48">
        <v>0</v>
      </c>
    </row>
    <row r="46" spans="1:25" ht="12.75">
      <c r="A46" s="47">
        <v>1</v>
      </c>
      <c r="B46" s="47">
        <v>9</v>
      </c>
      <c r="C46" s="47" t="s">
        <v>123</v>
      </c>
      <c r="D46" s="47" t="s">
        <v>124</v>
      </c>
      <c r="E46" s="46" t="s">
        <v>130</v>
      </c>
      <c r="F46" s="47">
        <v>50</v>
      </c>
      <c r="G46" s="47">
        <v>47</v>
      </c>
      <c r="H46" s="47">
        <v>46</v>
      </c>
      <c r="I46" s="47">
        <v>36</v>
      </c>
      <c r="J46" s="47">
        <v>179</v>
      </c>
      <c r="K46" s="47">
        <v>6</v>
      </c>
      <c r="L46" s="48">
        <v>0</v>
      </c>
      <c r="M46" s="80"/>
      <c r="N46" s="47">
        <v>1</v>
      </c>
      <c r="O46" s="47">
        <v>6</v>
      </c>
      <c r="P46" s="47" t="s">
        <v>123</v>
      </c>
      <c r="Q46" s="47" t="s">
        <v>124</v>
      </c>
      <c r="R46" s="46" t="s">
        <v>87</v>
      </c>
      <c r="S46" s="59">
        <v>2.346</v>
      </c>
      <c r="T46" s="59">
        <v>2.641</v>
      </c>
      <c r="U46" s="59">
        <v>3.217</v>
      </c>
      <c r="V46" s="59">
        <v>2.726</v>
      </c>
      <c r="W46" s="59">
        <v>2.7325</v>
      </c>
      <c r="X46" s="47">
        <v>6</v>
      </c>
      <c r="Y46" s="48">
        <v>0</v>
      </c>
    </row>
    <row r="47" spans="1:25" ht="12.75">
      <c r="A47" s="47">
        <v>2</v>
      </c>
      <c r="B47" s="47">
        <v>10</v>
      </c>
      <c r="C47" s="47" t="s">
        <v>123</v>
      </c>
      <c r="D47" s="47" t="s">
        <v>124</v>
      </c>
      <c r="E47" s="46" t="s">
        <v>135</v>
      </c>
      <c r="F47" s="47">
        <v>40</v>
      </c>
      <c r="G47" s="47">
        <v>45</v>
      </c>
      <c r="H47" s="47">
        <v>44</v>
      </c>
      <c r="I47" s="47">
        <v>50</v>
      </c>
      <c r="J47" s="47">
        <v>179</v>
      </c>
      <c r="K47" s="47">
        <v>7</v>
      </c>
      <c r="L47" s="48">
        <v>0</v>
      </c>
      <c r="M47" s="80"/>
      <c r="N47" s="47">
        <v>2</v>
      </c>
      <c r="O47" s="47">
        <v>2</v>
      </c>
      <c r="P47" s="47" t="s">
        <v>123</v>
      </c>
      <c r="Q47" s="47" t="s">
        <v>124</v>
      </c>
      <c r="R47" s="46" t="s">
        <v>97</v>
      </c>
      <c r="S47" s="59">
        <v>1.968</v>
      </c>
      <c r="T47" s="59">
        <v>1.48</v>
      </c>
      <c r="U47" s="59">
        <v>4.847</v>
      </c>
      <c r="V47" s="59">
        <v>3.175</v>
      </c>
      <c r="W47" s="59">
        <v>2.8675</v>
      </c>
      <c r="X47" s="47">
        <v>7</v>
      </c>
      <c r="Y47" s="48">
        <v>0</v>
      </c>
    </row>
    <row r="48" spans="1:25" ht="12.75">
      <c r="A48" s="47">
        <v>1</v>
      </c>
      <c r="B48" s="47">
        <v>6</v>
      </c>
      <c r="C48" s="47" t="s">
        <v>123</v>
      </c>
      <c r="D48" s="47" t="s">
        <v>124</v>
      </c>
      <c r="E48" s="46" t="s">
        <v>87</v>
      </c>
      <c r="F48" s="47">
        <v>42</v>
      </c>
      <c r="G48" s="47">
        <v>47</v>
      </c>
      <c r="H48" s="47">
        <v>44</v>
      </c>
      <c r="I48" s="47">
        <v>44</v>
      </c>
      <c r="J48" s="47">
        <v>177</v>
      </c>
      <c r="K48" s="47">
        <v>8</v>
      </c>
      <c r="L48" s="48">
        <v>0</v>
      </c>
      <c r="M48" s="80"/>
      <c r="N48" s="47">
        <v>1</v>
      </c>
      <c r="O48" s="47">
        <v>9</v>
      </c>
      <c r="P48" s="47" t="s">
        <v>123</v>
      </c>
      <c r="Q48" s="47" t="s">
        <v>124</v>
      </c>
      <c r="R48" s="46" t="s">
        <v>130</v>
      </c>
      <c r="S48" s="59">
        <v>1.679</v>
      </c>
      <c r="T48" s="59">
        <v>3.268</v>
      </c>
      <c r="U48" s="59">
        <v>3.033</v>
      </c>
      <c r="V48" s="59">
        <v>3.514</v>
      </c>
      <c r="W48" s="59">
        <v>2.8735</v>
      </c>
      <c r="X48" s="47">
        <v>8</v>
      </c>
      <c r="Y48" s="48">
        <v>0</v>
      </c>
    </row>
    <row r="49" spans="1:25" ht="12.75">
      <c r="A49" s="47">
        <v>1</v>
      </c>
      <c r="B49" s="47">
        <v>13</v>
      </c>
      <c r="C49" s="47" t="s">
        <v>123</v>
      </c>
      <c r="D49" s="47" t="s">
        <v>124</v>
      </c>
      <c r="E49" s="46" t="s">
        <v>117</v>
      </c>
      <c r="F49" s="47">
        <v>48</v>
      </c>
      <c r="G49" s="47">
        <v>47</v>
      </c>
      <c r="H49" s="47">
        <v>41</v>
      </c>
      <c r="I49" s="47">
        <v>40</v>
      </c>
      <c r="J49" s="47">
        <v>176</v>
      </c>
      <c r="K49" s="47">
        <v>9</v>
      </c>
      <c r="L49" s="48">
        <v>0</v>
      </c>
      <c r="M49" s="80"/>
      <c r="N49" s="47">
        <v>1</v>
      </c>
      <c r="O49" s="47">
        <v>5</v>
      </c>
      <c r="P49" s="47" t="s">
        <v>123</v>
      </c>
      <c r="Q49" s="47" t="s">
        <v>124</v>
      </c>
      <c r="R49" s="46" t="s">
        <v>29</v>
      </c>
      <c r="S49" s="59">
        <v>2.229</v>
      </c>
      <c r="T49" s="59">
        <v>2.371</v>
      </c>
      <c r="U49" s="59">
        <v>1.863</v>
      </c>
      <c r="V49" s="59">
        <v>5.28</v>
      </c>
      <c r="W49" s="59">
        <v>2.9357499999999996</v>
      </c>
      <c r="X49" s="47">
        <v>9</v>
      </c>
      <c r="Y49" s="48">
        <v>0</v>
      </c>
    </row>
    <row r="50" spans="1:25" ht="12.75">
      <c r="A50" s="47">
        <v>1</v>
      </c>
      <c r="B50" s="47">
        <v>3</v>
      </c>
      <c r="C50" s="47" t="s">
        <v>123</v>
      </c>
      <c r="D50" s="47" t="s">
        <v>124</v>
      </c>
      <c r="E50" s="46" t="s">
        <v>115</v>
      </c>
      <c r="F50" s="47">
        <v>45</v>
      </c>
      <c r="G50" s="47">
        <v>44</v>
      </c>
      <c r="H50" s="47">
        <v>42</v>
      </c>
      <c r="I50" s="47">
        <v>45</v>
      </c>
      <c r="J50" s="47">
        <v>176</v>
      </c>
      <c r="K50" s="47">
        <v>10</v>
      </c>
      <c r="L50" s="48">
        <v>0</v>
      </c>
      <c r="M50" s="80"/>
      <c r="N50" s="47">
        <v>1</v>
      </c>
      <c r="O50" s="47">
        <v>11</v>
      </c>
      <c r="P50" s="47" t="s">
        <v>123</v>
      </c>
      <c r="Q50" s="47" t="s">
        <v>124</v>
      </c>
      <c r="R50" s="46" t="s">
        <v>50</v>
      </c>
      <c r="S50" s="59">
        <v>4.566</v>
      </c>
      <c r="T50" s="59">
        <v>2.207</v>
      </c>
      <c r="U50" s="59">
        <v>1.934</v>
      </c>
      <c r="V50" s="59">
        <v>3.319</v>
      </c>
      <c r="W50" s="59">
        <v>3.0065</v>
      </c>
      <c r="X50" s="47">
        <v>10</v>
      </c>
      <c r="Y50" s="48">
        <v>0</v>
      </c>
    </row>
    <row r="51" spans="1:25" ht="12.75">
      <c r="A51" s="47">
        <v>1</v>
      </c>
      <c r="B51" s="47">
        <v>2</v>
      </c>
      <c r="C51" s="47" t="s">
        <v>123</v>
      </c>
      <c r="D51" s="47" t="s">
        <v>124</v>
      </c>
      <c r="E51" s="46" t="s">
        <v>102</v>
      </c>
      <c r="F51" s="47">
        <v>48</v>
      </c>
      <c r="G51" s="47">
        <v>47</v>
      </c>
      <c r="H51" s="47">
        <v>42</v>
      </c>
      <c r="I51" s="47">
        <v>39</v>
      </c>
      <c r="J51" s="47">
        <v>176</v>
      </c>
      <c r="K51" s="47">
        <v>11</v>
      </c>
      <c r="L51" s="48">
        <v>0</v>
      </c>
      <c r="M51" s="80"/>
      <c r="N51" s="47">
        <v>2</v>
      </c>
      <c r="O51" s="47">
        <v>13</v>
      </c>
      <c r="P51" s="47" t="s">
        <v>123</v>
      </c>
      <c r="Q51" s="47" t="s">
        <v>124</v>
      </c>
      <c r="R51" s="46" t="s">
        <v>110</v>
      </c>
      <c r="S51" s="59">
        <v>1.454</v>
      </c>
      <c r="T51" s="59">
        <v>2.41</v>
      </c>
      <c r="U51" s="59">
        <v>4.825</v>
      </c>
      <c r="V51" s="59">
        <v>3.339</v>
      </c>
      <c r="W51" s="59">
        <v>3.007</v>
      </c>
      <c r="X51" s="47">
        <v>11</v>
      </c>
      <c r="Y51" s="48">
        <v>0</v>
      </c>
    </row>
    <row r="52" spans="1:25" ht="12.75">
      <c r="A52" s="47">
        <v>1</v>
      </c>
      <c r="B52" s="47">
        <v>14</v>
      </c>
      <c r="C52" s="47" t="s">
        <v>123</v>
      </c>
      <c r="D52" s="47" t="s">
        <v>124</v>
      </c>
      <c r="E52" s="46" t="s">
        <v>69</v>
      </c>
      <c r="F52" s="47">
        <v>50</v>
      </c>
      <c r="G52" s="47">
        <v>36</v>
      </c>
      <c r="H52" s="47">
        <v>43</v>
      </c>
      <c r="I52" s="47">
        <v>46</v>
      </c>
      <c r="J52" s="47">
        <v>175</v>
      </c>
      <c r="K52" s="47">
        <v>12</v>
      </c>
      <c r="L52" s="48">
        <v>0</v>
      </c>
      <c r="M52" s="80"/>
      <c r="N52" s="47">
        <v>1</v>
      </c>
      <c r="O52" s="47">
        <v>14</v>
      </c>
      <c r="P52" s="47" t="s">
        <v>123</v>
      </c>
      <c r="Q52" s="47" t="s">
        <v>124</v>
      </c>
      <c r="R52" s="46" t="s">
        <v>69</v>
      </c>
      <c r="S52" s="59">
        <v>2.053</v>
      </c>
      <c r="T52" s="59">
        <v>3.667</v>
      </c>
      <c r="U52" s="59">
        <v>3.525</v>
      </c>
      <c r="V52" s="59">
        <v>3.737</v>
      </c>
      <c r="W52" s="59">
        <v>3.2455</v>
      </c>
      <c r="X52" s="47">
        <v>12</v>
      </c>
      <c r="Y52" s="48">
        <v>0</v>
      </c>
    </row>
    <row r="53" spans="1:25" ht="12.75">
      <c r="A53" s="47">
        <v>1</v>
      </c>
      <c r="B53" s="47">
        <v>5</v>
      </c>
      <c r="C53" s="47" t="s">
        <v>123</v>
      </c>
      <c r="D53" s="47" t="s">
        <v>124</v>
      </c>
      <c r="E53" s="46" t="s">
        <v>29</v>
      </c>
      <c r="F53" s="47">
        <v>38</v>
      </c>
      <c r="G53" s="47">
        <v>45</v>
      </c>
      <c r="H53" s="47">
        <v>45</v>
      </c>
      <c r="I53" s="47">
        <v>46</v>
      </c>
      <c r="J53" s="47">
        <v>174</v>
      </c>
      <c r="K53" s="47">
        <v>13</v>
      </c>
      <c r="L53" s="48">
        <v>0</v>
      </c>
      <c r="M53" s="80"/>
      <c r="N53" s="47">
        <v>1</v>
      </c>
      <c r="O53" s="47">
        <v>3</v>
      </c>
      <c r="P53" s="47" t="s">
        <v>123</v>
      </c>
      <c r="Q53" s="47" t="s">
        <v>124</v>
      </c>
      <c r="R53" s="46" t="s">
        <v>115</v>
      </c>
      <c r="S53" s="59">
        <v>2.74</v>
      </c>
      <c r="T53" s="59">
        <v>4.11</v>
      </c>
      <c r="U53" s="59">
        <v>3.049</v>
      </c>
      <c r="V53" s="59">
        <v>3.095</v>
      </c>
      <c r="W53" s="59">
        <v>3.2485000000000004</v>
      </c>
      <c r="X53" s="47">
        <v>13</v>
      </c>
      <c r="Y53" s="48">
        <v>0</v>
      </c>
    </row>
    <row r="54" spans="1:25" ht="12.75">
      <c r="A54" s="47">
        <v>2</v>
      </c>
      <c r="B54" s="47">
        <v>11</v>
      </c>
      <c r="C54" s="47" t="s">
        <v>123</v>
      </c>
      <c r="D54" s="47" t="s">
        <v>124</v>
      </c>
      <c r="E54" s="46" t="s">
        <v>89</v>
      </c>
      <c r="F54" s="47">
        <v>39</v>
      </c>
      <c r="G54" s="47">
        <v>45</v>
      </c>
      <c r="H54" s="47">
        <v>42</v>
      </c>
      <c r="I54" s="47">
        <v>47</v>
      </c>
      <c r="J54" s="47">
        <v>173</v>
      </c>
      <c r="K54" s="47">
        <v>14</v>
      </c>
      <c r="L54" s="48">
        <v>0</v>
      </c>
      <c r="M54" s="80"/>
      <c r="N54" s="47">
        <v>3</v>
      </c>
      <c r="O54" s="47">
        <v>4</v>
      </c>
      <c r="P54" s="47" t="s">
        <v>123</v>
      </c>
      <c r="Q54" s="47" t="s">
        <v>124</v>
      </c>
      <c r="R54" s="46" t="s">
        <v>174</v>
      </c>
      <c r="S54" s="59">
        <v>2.303</v>
      </c>
      <c r="T54" s="59">
        <v>4.349</v>
      </c>
      <c r="U54" s="59">
        <v>3.492</v>
      </c>
      <c r="V54" s="59">
        <v>2.933</v>
      </c>
      <c r="W54" s="59">
        <v>3.26925</v>
      </c>
      <c r="X54" s="47">
        <v>14</v>
      </c>
      <c r="Y54" s="48">
        <v>0</v>
      </c>
    </row>
    <row r="55" spans="1:25" ht="12.75">
      <c r="A55" s="47">
        <v>1</v>
      </c>
      <c r="B55" s="47">
        <v>1</v>
      </c>
      <c r="C55" s="47" t="s">
        <v>123</v>
      </c>
      <c r="D55" s="47" t="s">
        <v>124</v>
      </c>
      <c r="E55" s="46" t="s">
        <v>62</v>
      </c>
      <c r="F55" s="47">
        <v>45</v>
      </c>
      <c r="G55" s="47">
        <v>47</v>
      </c>
      <c r="H55" s="47">
        <v>41</v>
      </c>
      <c r="I55" s="47">
        <v>40</v>
      </c>
      <c r="J55" s="47">
        <v>173</v>
      </c>
      <c r="K55" s="47">
        <v>15</v>
      </c>
      <c r="L55" s="48">
        <v>0</v>
      </c>
      <c r="M55" s="80"/>
      <c r="N55" s="47">
        <v>2</v>
      </c>
      <c r="O55" s="47">
        <v>4</v>
      </c>
      <c r="P55" s="47" t="s">
        <v>123</v>
      </c>
      <c r="Q55" s="47" t="s">
        <v>124</v>
      </c>
      <c r="R55" s="46" t="s">
        <v>133</v>
      </c>
      <c r="S55" s="59">
        <v>3.662</v>
      </c>
      <c r="T55" s="59">
        <v>2.593</v>
      </c>
      <c r="U55" s="59">
        <v>3.616</v>
      </c>
      <c r="V55" s="59">
        <v>3.286</v>
      </c>
      <c r="W55" s="59">
        <v>3.28925</v>
      </c>
      <c r="X55" s="47">
        <v>15</v>
      </c>
      <c r="Y55" s="48">
        <v>0</v>
      </c>
    </row>
    <row r="56" spans="1:25" ht="12.75">
      <c r="A56" s="47">
        <v>2</v>
      </c>
      <c r="B56" s="47">
        <v>6</v>
      </c>
      <c r="C56" s="47" t="s">
        <v>123</v>
      </c>
      <c r="D56" s="47" t="s">
        <v>124</v>
      </c>
      <c r="E56" s="46" t="s">
        <v>77</v>
      </c>
      <c r="F56" s="47">
        <v>45</v>
      </c>
      <c r="G56" s="47">
        <v>42</v>
      </c>
      <c r="H56" s="47">
        <v>43</v>
      </c>
      <c r="I56" s="47">
        <v>44</v>
      </c>
      <c r="J56" s="47">
        <v>174</v>
      </c>
      <c r="K56" s="47">
        <v>16</v>
      </c>
      <c r="L56" s="48">
        <v>0</v>
      </c>
      <c r="M56" s="80"/>
      <c r="N56" s="47">
        <v>1</v>
      </c>
      <c r="O56" s="47">
        <v>1</v>
      </c>
      <c r="P56" s="47" t="s">
        <v>123</v>
      </c>
      <c r="Q56" s="47" t="s">
        <v>124</v>
      </c>
      <c r="R56" s="46" t="s">
        <v>62</v>
      </c>
      <c r="S56" s="59">
        <v>2.964</v>
      </c>
      <c r="T56" s="59">
        <v>2.729</v>
      </c>
      <c r="U56" s="59">
        <v>4.219</v>
      </c>
      <c r="V56" s="59">
        <v>3.899</v>
      </c>
      <c r="W56" s="59">
        <v>3.45275</v>
      </c>
      <c r="X56" s="47">
        <v>16</v>
      </c>
      <c r="Y56" s="48">
        <v>0</v>
      </c>
    </row>
    <row r="57" spans="1:25" ht="12.75">
      <c r="A57" s="47">
        <v>2</v>
      </c>
      <c r="B57" s="47">
        <v>3</v>
      </c>
      <c r="C57" s="47" t="s">
        <v>123</v>
      </c>
      <c r="D57" s="47" t="s">
        <v>124</v>
      </c>
      <c r="E57" s="46" t="s">
        <v>126</v>
      </c>
      <c r="F57" s="47">
        <v>40</v>
      </c>
      <c r="G57" s="47">
        <v>39</v>
      </c>
      <c r="H57" s="47">
        <v>45</v>
      </c>
      <c r="I57" s="47">
        <v>47</v>
      </c>
      <c r="J57" s="47">
        <v>171</v>
      </c>
      <c r="K57" s="47">
        <v>17</v>
      </c>
      <c r="L57" s="48">
        <v>0</v>
      </c>
      <c r="M57" s="80"/>
      <c r="N57" s="47">
        <v>2</v>
      </c>
      <c r="O57" s="47">
        <v>12</v>
      </c>
      <c r="P57" s="47" t="s">
        <v>123</v>
      </c>
      <c r="Q57" s="47" t="s">
        <v>124</v>
      </c>
      <c r="R57" s="46" t="s">
        <v>73</v>
      </c>
      <c r="S57" s="59">
        <v>2.788</v>
      </c>
      <c r="T57" s="59">
        <v>3.714</v>
      </c>
      <c r="U57" s="59">
        <v>3.935</v>
      </c>
      <c r="V57" s="59">
        <v>3.775</v>
      </c>
      <c r="W57" s="59">
        <v>3.553</v>
      </c>
      <c r="X57" s="47">
        <v>17</v>
      </c>
      <c r="Y57" s="48">
        <v>0</v>
      </c>
    </row>
    <row r="58" spans="1:25" ht="12.75">
      <c r="A58" s="47">
        <v>1</v>
      </c>
      <c r="B58" s="47">
        <v>7</v>
      </c>
      <c r="C58" s="47" t="s">
        <v>123</v>
      </c>
      <c r="D58" s="47" t="s">
        <v>124</v>
      </c>
      <c r="E58" s="46" t="s">
        <v>129</v>
      </c>
      <c r="F58" s="47">
        <v>48</v>
      </c>
      <c r="G58" s="47">
        <v>43</v>
      </c>
      <c r="H58" s="47">
        <v>34</v>
      </c>
      <c r="I58" s="47">
        <v>44</v>
      </c>
      <c r="J58" s="47">
        <v>169</v>
      </c>
      <c r="K58" s="47">
        <v>18</v>
      </c>
      <c r="L58" s="48">
        <v>0</v>
      </c>
      <c r="M58" s="80"/>
      <c r="N58" s="47">
        <v>1</v>
      </c>
      <c r="O58" s="47">
        <v>2</v>
      </c>
      <c r="P58" s="47" t="s">
        <v>123</v>
      </c>
      <c r="Q58" s="47" t="s">
        <v>124</v>
      </c>
      <c r="R58" s="46" t="s">
        <v>102</v>
      </c>
      <c r="S58" s="59">
        <v>3.521</v>
      </c>
      <c r="T58" s="59">
        <v>2.25</v>
      </c>
      <c r="U58" s="59">
        <v>4.054</v>
      </c>
      <c r="V58" s="59">
        <v>4.549</v>
      </c>
      <c r="W58" s="59">
        <v>3.5934999999999997</v>
      </c>
      <c r="X58" s="47">
        <v>18</v>
      </c>
      <c r="Y58" s="48">
        <v>0</v>
      </c>
    </row>
    <row r="59" spans="1:25" ht="12.75">
      <c r="A59" s="47">
        <v>2</v>
      </c>
      <c r="B59" s="47">
        <v>1</v>
      </c>
      <c r="C59" s="47" t="s">
        <v>123</v>
      </c>
      <c r="D59" s="47" t="s">
        <v>124</v>
      </c>
      <c r="E59" s="46" t="s">
        <v>67</v>
      </c>
      <c r="F59" s="47">
        <v>41</v>
      </c>
      <c r="G59" s="47">
        <v>41</v>
      </c>
      <c r="H59" s="47">
        <v>42</v>
      </c>
      <c r="I59" s="47">
        <v>44</v>
      </c>
      <c r="J59" s="47">
        <v>168</v>
      </c>
      <c r="K59" s="47">
        <v>19</v>
      </c>
      <c r="L59" s="48">
        <v>0</v>
      </c>
      <c r="M59" s="80"/>
      <c r="N59" s="47">
        <v>3</v>
      </c>
      <c r="O59" s="47">
        <v>8</v>
      </c>
      <c r="P59" s="47" t="s">
        <v>123</v>
      </c>
      <c r="Q59" s="47" t="s">
        <v>124</v>
      </c>
      <c r="R59" s="46" t="s">
        <v>112</v>
      </c>
      <c r="S59" s="59">
        <v>3.029</v>
      </c>
      <c r="T59" s="59">
        <v>4.932</v>
      </c>
      <c r="U59" s="59">
        <v>2.969</v>
      </c>
      <c r="V59" s="59">
        <v>3.962</v>
      </c>
      <c r="W59" s="59">
        <v>3.723</v>
      </c>
      <c r="X59" s="47">
        <v>19</v>
      </c>
      <c r="Y59" s="48">
        <v>0</v>
      </c>
    </row>
    <row r="60" spans="1:25" ht="12.75">
      <c r="A60" s="47">
        <v>2</v>
      </c>
      <c r="B60" s="47">
        <v>9</v>
      </c>
      <c r="C60" s="47" t="s">
        <v>123</v>
      </c>
      <c r="D60" s="47" t="s">
        <v>124</v>
      </c>
      <c r="E60" s="46" t="s">
        <v>106</v>
      </c>
      <c r="F60" s="47">
        <v>48</v>
      </c>
      <c r="G60" s="47">
        <v>48</v>
      </c>
      <c r="H60" s="47">
        <v>36</v>
      </c>
      <c r="I60" s="47">
        <v>35</v>
      </c>
      <c r="J60" s="47">
        <v>167</v>
      </c>
      <c r="K60" s="47">
        <v>20</v>
      </c>
      <c r="L60" s="48">
        <v>0</v>
      </c>
      <c r="M60" s="80"/>
      <c r="N60" s="47">
        <v>3</v>
      </c>
      <c r="O60" s="47">
        <v>10</v>
      </c>
      <c r="P60" s="47" t="s">
        <v>123</v>
      </c>
      <c r="Q60" s="47" t="s">
        <v>124</v>
      </c>
      <c r="R60" s="46" t="s">
        <v>88</v>
      </c>
      <c r="S60" s="59">
        <v>3.023</v>
      </c>
      <c r="T60" s="59">
        <v>3.415</v>
      </c>
      <c r="U60" s="59">
        <v>4.979</v>
      </c>
      <c r="V60" s="59">
        <v>3.711</v>
      </c>
      <c r="W60" s="59">
        <v>3.7820000000000005</v>
      </c>
      <c r="X60" s="47">
        <v>20</v>
      </c>
      <c r="Y60" s="48">
        <v>0</v>
      </c>
    </row>
    <row r="61" spans="1:25" ht="12.75">
      <c r="A61" s="47">
        <v>2</v>
      </c>
      <c r="B61" s="47">
        <v>13</v>
      </c>
      <c r="C61" s="47" t="s">
        <v>123</v>
      </c>
      <c r="D61" s="47" t="s">
        <v>124</v>
      </c>
      <c r="E61" s="46" t="s">
        <v>110</v>
      </c>
      <c r="F61" s="47">
        <v>39</v>
      </c>
      <c r="G61" s="47">
        <v>40</v>
      </c>
      <c r="H61" s="47">
        <v>45</v>
      </c>
      <c r="I61" s="47">
        <v>41</v>
      </c>
      <c r="J61" s="47">
        <v>165</v>
      </c>
      <c r="K61" s="47">
        <v>21</v>
      </c>
      <c r="L61" s="48">
        <v>0</v>
      </c>
      <c r="M61" s="80"/>
      <c r="N61" s="47">
        <v>2</v>
      </c>
      <c r="O61" s="47">
        <v>1</v>
      </c>
      <c r="P61" s="47" t="s">
        <v>123</v>
      </c>
      <c r="Q61" s="47" t="s">
        <v>124</v>
      </c>
      <c r="R61" s="46" t="s">
        <v>67</v>
      </c>
      <c r="S61" s="59">
        <v>4.039</v>
      </c>
      <c r="T61" s="59">
        <v>4.558</v>
      </c>
      <c r="U61" s="59">
        <v>4.488</v>
      </c>
      <c r="V61" s="59">
        <v>2.62</v>
      </c>
      <c r="W61" s="59">
        <v>3.92625</v>
      </c>
      <c r="X61" s="47">
        <v>21</v>
      </c>
      <c r="Y61" s="48">
        <v>0</v>
      </c>
    </row>
    <row r="62" spans="1:25" ht="12.75">
      <c r="A62" s="47">
        <v>1</v>
      </c>
      <c r="B62" s="47">
        <v>15</v>
      </c>
      <c r="C62" s="47" t="s">
        <v>123</v>
      </c>
      <c r="D62" s="47" t="s">
        <v>124</v>
      </c>
      <c r="E62" s="46" t="s">
        <v>118</v>
      </c>
      <c r="F62" s="47">
        <v>41</v>
      </c>
      <c r="G62" s="47">
        <v>35</v>
      </c>
      <c r="H62" s="47">
        <v>45</v>
      </c>
      <c r="I62" s="47">
        <v>41</v>
      </c>
      <c r="J62" s="47">
        <v>162</v>
      </c>
      <c r="K62" s="47">
        <v>22</v>
      </c>
      <c r="L62" s="48">
        <v>0</v>
      </c>
      <c r="M62" s="80"/>
      <c r="N62" s="47">
        <v>2</v>
      </c>
      <c r="O62" s="47">
        <v>10</v>
      </c>
      <c r="P62" s="47" t="s">
        <v>123</v>
      </c>
      <c r="Q62" s="47" t="s">
        <v>124</v>
      </c>
      <c r="R62" s="46" t="s">
        <v>135</v>
      </c>
      <c r="S62" s="59">
        <v>5.212</v>
      </c>
      <c r="T62" s="59">
        <v>2.254</v>
      </c>
      <c r="U62" s="59">
        <v>6.408</v>
      </c>
      <c r="V62" s="59">
        <v>2.167</v>
      </c>
      <c r="W62" s="59">
        <v>4.010249999999999</v>
      </c>
      <c r="X62" s="47">
        <v>22</v>
      </c>
      <c r="Y62" s="48">
        <v>0</v>
      </c>
    </row>
    <row r="63" spans="1:25" ht="12.75">
      <c r="A63" s="47">
        <v>2</v>
      </c>
      <c r="B63" s="47">
        <v>4</v>
      </c>
      <c r="C63" s="47" t="s">
        <v>123</v>
      </c>
      <c r="D63" s="47" t="s">
        <v>124</v>
      </c>
      <c r="E63" s="46" t="s">
        <v>133</v>
      </c>
      <c r="F63" s="47">
        <v>37</v>
      </c>
      <c r="G63" s="47">
        <v>37</v>
      </c>
      <c r="H63" s="47">
        <v>45</v>
      </c>
      <c r="I63" s="47">
        <v>42</v>
      </c>
      <c r="J63" s="47">
        <v>161</v>
      </c>
      <c r="K63" s="47">
        <v>23</v>
      </c>
      <c r="L63" s="48">
        <v>0</v>
      </c>
      <c r="M63" s="80"/>
      <c r="N63" s="47">
        <v>1</v>
      </c>
      <c r="O63" s="47">
        <v>7</v>
      </c>
      <c r="P63" s="47" t="s">
        <v>123</v>
      </c>
      <c r="Q63" s="47" t="s">
        <v>124</v>
      </c>
      <c r="R63" s="46" t="s">
        <v>129</v>
      </c>
      <c r="S63" s="59">
        <v>3.465</v>
      </c>
      <c r="T63" s="59">
        <v>2.815</v>
      </c>
      <c r="U63" s="59">
        <v>6.582</v>
      </c>
      <c r="V63" s="59">
        <v>3.206</v>
      </c>
      <c r="W63" s="59">
        <v>4.0169999999999995</v>
      </c>
      <c r="X63" s="47">
        <v>23</v>
      </c>
      <c r="Y63" s="48">
        <v>0</v>
      </c>
    </row>
    <row r="64" spans="1:25" ht="12.75">
      <c r="A64" s="47">
        <v>1</v>
      </c>
      <c r="B64" s="47">
        <v>10</v>
      </c>
      <c r="C64" s="47" t="s">
        <v>123</v>
      </c>
      <c r="D64" s="47" t="s">
        <v>124</v>
      </c>
      <c r="E64" s="46" t="s">
        <v>131</v>
      </c>
      <c r="F64" s="47">
        <v>46</v>
      </c>
      <c r="G64" s="47">
        <v>40</v>
      </c>
      <c r="H64" s="47">
        <v>36</v>
      </c>
      <c r="I64" s="47">
        <v>39</v>
      </c>
      <c r="J64" s="47">
        <v>161</v>
      </c>
      <c r="K64" s="47">
        <v>24</v>
      </c>
      <c r="L64" s="48">
        <v>0</v>
      </c>
      <c r="M64" s="80"/>
      <c r="N64" s="47">
        <v>1</v>
      </c>
      <c r="O64" s="47">
        <v>10</v>
      </c>
      <c r="P64" s="47" t="s">
        <v>123</v>
      </c>
      <c r="Q64" s="47" t="s">
        <v>124</v>
      </c>
      <c r="R64" s="46" t="s">
        <v>131</v>
      </c>
      <c r="S64" s="59">
        <v>2.663</v>
      </c>
      <c r="T64" s="59">
        <v>3.921</v>
      </c>
      <c r="U64" s="59">
        <v>5.207</v>
      </c>
      <c r="V64" s="59">
        <v>4.444</v>
      </c>
      <c r="W64" s="59">
        <v>4.05875</v>
      </c>
      <c r="X64" s="47">
        <v>24</v>
      </c>
      <c r="Y64" s="48">
        <v>0</v>
      </c>
    </row>
    <row r="65" spans="1:25" ht="12.75">
      <c r="A65" s="47">
        <v>3</v>
      </c>
      <c r="B65" s="47">
        <v>4</v>
      </c>
      <c r="C65" s="47" t="s">
        <v>123</v>
      </c>
      <c r="D65" s="47" t="s">
        <v>124</v>
      </c>
      <c r="E65" s="46" t="s">
        <v>174</v>
      </c>
      <c r="F65" s="47">
        <v>37</v>
      </c>
      <c r="G65" s="47">
        <v>33</v>
      </c>
      <c r="H65" s="47">
        <v>47</v>
      </c>
      <c r="I65" s="47">
        <v>42</v>
      </c>
      <c r="J65" s="47">
        <v>159</v>
      </c>
      <c r="K65" s="47">
        <v>25</v>
      </c>
      <c r="L65" s="48">
        <v>0</v>
      </c>
      <c r="M65" s="80"/>
      <c r="N65" s="47">
        <v>2</v>
      </c>
      <c r="O65" s="47">
        <v>16</v>
      </c>
      <c r="P65" s="47" t="s">
        <v>123</v>
      </c>
      <c r="Q65" s="47" t="s">
        <v>124</v>
      </c>
      <c r="R65" s="46" t="s">
        <v>92</v>
      </c>
      <c r="S65" s="59">
        <v>6.649</v>
      </c>
      <c r="T65" s="59">
        <v>2.65</v>
      </c>
      <c r="U65" s="59">
        <v>4.775</v>
      </c>
      <c r="V65" s="59">
        <v>2.255</v>
      </c>
      <c r="W65" s="59">
        <v>4.08225</v>
      </c>
      <c r="X65" s="47">
        <v>25</v>
      </c>
      <c r="Y65" s="48">
        <v>0</v>
      </c>
    </row>
    <row r="66" spans="1:25" ht="12.75">
      <c r="A66" s="47">
        <v>2</v>
      </c>
      <c r="B66" s="47">
        <v>12</v>
      </c>
      <c r="C66" s="47" t="s">
        <v>123</v>
      </c>
      <c r="D66" s="47" t="s">
        <v>124</v>
      </c>
      <c r="E66" s="46" t="s">
        <v>73</v>
      </c>
      <c r="F66" s="47">
        <v>45</v>
      </c>
      <c r="G66" s="47">
        <v>37</v>
      </c>
      <c r="H66" s="47">
        <v>37</v>
      </c>
      <c r="I66" s="47">
        <v>40</v>
      </c>
      <c r="J66" s="47">
        <v>159</v>
      </c>
      <c r="K66" s="47">
        <v>26</v>
      </c>
      <c r="L66" s="48">
        <v>0</v>
      </c>
      <c r="M66" s="80"/>
      <c r="N66" s="47">
        <v>1</v>
      </c>
      <c r="O66" s="47">
        <v>8</v>
      </c>
      <c r="P66" s="47" t="s">
        <v>123</v>
      </c>
      <c r="Q66" s="47" t="s">
        <v>124</v>
      </c>
      <c r="R66" s="46" t="s">
        <v>107</v>
      </c>
      <c r="S66" s="59">
        <v>4.902</v>
      </c>
      <c r="T66" s="59">
        <v>3.74</v>
      </c>
      <c r="U66" s="59">
        <v>3.576</v>
      </c>
      <c r="V66" s="59">
        <v>4.767</v>
      </c>
      <c r="W66" s="59">
        <v>4.24625</v>
      </c>
      <c r="X66" s="47">
        <v>26</v>
      </c>
      <c r="Y66" s="48">
        <v>0</v>
      </c>
    </row>
    <row r="67" spans="1:25" ht="12.75">
      <c r="A67" s="47">
        <v>2</v>
      </c>
      <c r="B67" s="47">
        <v>16</v>
      </c>
      <c r="C67" s="47" t="s">
        <v>123</v>
      </c>
      <c r="D67" s="47" t="s">
        <v>124</v>
      </c>
      <c r="E67" s="46" t="s">
        <v>92</v>
      </c>
      <c r="F67" s="47">
        <v>28</v>
      </c>
      <c r="G67" s="47">
        <v>43</v>
      </c>
      <c r="H67" s="47">
        <v>41</v>
      </c>
      <c r="I67" s="47">
        <v>45</v>
      </c>
      <c r="J67" s="47">
        <v>157</v>
      </c>
      <c r="K67" s="47">
        <v>27</v>
      </c>
      <c r="L67" s="48">
        <v>0</v>
      </c>
      <c r="M67" s="80"/>
      <c r="N67" s="47">
        <v>2</v>
      </c>
      <c r="O67" s="47">
        <v>14</v>
      </c>
      <c r="P67" s="47" t="s">
        <v>123</v>
      </c>
      <c r="Q67" s="47" t="s">
        <v>124</v>
      </c>
      <c r="R67" s="46" t="s">
        <v>54</v>
      </c>
      <c r="S67" s="59">
        <v>4.598</v>
      </c>
      <c r="T67" s="59">
        <v>4.128</v>
      </c>
      <c r="U67" s="59">
        <v>6.174</v>
      </c>
      <c r="V67" s="59">
        <v>3.53</v>
      </c>
      <c r="W67" s="59">
        <v>4.6075</v>
      </c>
      <c r="X67" s="47">
        <v>27</v>
      </c>
      <c r="Y67" s="48">
        <v>0</v>
      </c>
    </row>
    <row r="68" spans="1:25" ht="12.75">
      <c r="A68" s="47">
        <v>3</v>
      </c>
      <c r="B68" s="47">
        <v>8</v>
      </c>
      <c r="C68" s="47" t="s">
        <v>123</v>
      </c>
      <c r="D68" s="47" t="s">
        <v>124</v>
      </c>
      <c r="E68" s="46" t="s">
        <v>112</v>
      </c>
      <c r="F68" s="47">
        <v>43</v>
      </c>
      <c r="G68" s="47">
        <v>31</v>
      </c>
      <c r="H68" s="47">
        <v>48</v>
      </c>
      <c r="I68" s="47">
        <v>34</v>
      </c>
      <c r="J68" s="47">
        <v>156</v>
      </c>
      <c r="K68" s="47">
        <v>28</v>
      </c>
      <c r="L68" s="48">
        <v>0</v>
      </c>
      <c r="M68" s="80"/>
      <c r="N68" s="47">
        <v>2</v>
      </c>
      <c r="O68" s="47">
        <v>6</v>
      </c>
      <c r="P68" s="47" t="s">
        <v>123</v>
      </c>
      <c r="Q68" s="47" t="s">
        <v>124</v>
      </c>
      <c r="R68" s="46" t="s">
        <v>77</v>
      </c>
      <c r="S68" s="59">
        <v>4.769</v>
      </c>
      <c r="T68" s="59">
        <v>6.96</v>
      </c>
      <c r="U68" s="59">
        <v>4.772</v>
      </c>
      <c r="V68" s="59">
        <v>3.344</v>
      </c>
      <c r="W68" s="59">
        <v>4.96125</v>
      </c>
      <c r="X68" s="47">
        <v>28</v>
      </c>
      <c r="Y68" s="48">
        <v>0</v>
      </c>
    </row>
    <row r="69" spans="1:25" ht="12.75">
      <c r="A69" s="47">
        <v>1</v>
      </c>
      <c r="B69" s="47">
        <v>8</v>
      </c>
      <c r="C69" s="47" t="s">
        <v>123</v>
      </c>
      <c r="D69" s="47" t="s">
        <v>124</v>
      </c>
      <c r="E69" s="46" t="s">
        <v>107</v>
      </c>
      <c r="F69" s="47">
        <v>40</v>
      </c>
      <c r="G69" s="47">
        <v>37</v>
      </c>
      <c r="H69" s="47">
        <v>42</v>
      </c>
      <c r="I69" s="47">
        <v>37</v>
      </c>
      <c r="J69" s="47">
        <v>156</v>
      </c>
      <c r="K69" s="47">
        <v>29</v>
      </c>
      <c r="L69" s="48">
        <v>0</v>
      </c>
      <c r="M69" s="80"/>
      <c r="N69" s="47">
        <v>2</v>
      </c>
      <c r="O69" s="47">
        <v>9</v>
      </c>
      <c r="P69" s="47" t="s">
        <v>123</v>
      </c>
      <c r="Q69" s="47" t="s">
        <v>124</v>
      </c>
      <c r="R69" s="46" t="s">
        <v>106</v>
      </c>
      <c r="S69" s="59">
        <v>3.792</v>
      </c>
      <c r="T69" s="59">
        <v>1.964</v>
      </c>
      <c r="U69" s="59">
        <v>9.772</v>
      </c>
      <c r="V69" s="59">
        <v>4.615</v>
      </c>
      <c r="W69" s="59">
        <v>5.03575</v>
      </c>
      <c r="X69" s="47">
        <v>29</v>
      </c>
      <c r="Y69" s="48">
        <v>0</v>
      </c>
    </row>
    <row r="70" spans="1:25" ht="12.75">
      <c r="A70" s="47">
        <v>2</v>
      </c>
      <c r="B70" s="47">
        <v>14</v>
      </c>
      <c r="C70" s="47" t="s">
        <v>123</v>
      </c>
      <c r="D70" s="47" t="s">
        <v>124</v>
      </c>
      <c r="E70" s="46" t="s">
        <v>54</v>
      </c>
      <c r="F70" s="47">
        <v>30</v>
      </c>
      <c r="G70" s="47">
        <v>43</v>
      </c>
      <c r="H70" s="47">
        <v>17</v>
      </c>
      <c r="I70" s="47">
        <v>44</v>
      </c>
      <c r="J70" s="47">
        <v>134</v>
      </c>
      <c r="K70" s="47">
        <v>30</v>
      </c>
      <c r="L70" s="48">
        <v>0</v>
      </c>
      <c r="M70" s="80"/>
      <c r="N70" s="47">
        <v>2</v>
      </c>
      <c r="O70" s="47">
        <v>3</v>
      </c>
      <c r="P70" s="47" t="s">
        <v>123</v>
      </c>
      <c r="Q70" s="47" t="s">
        <v>124</v>
      </c>
      <c r="R70" s="46" t="s">
        <v>126</v>
      </c>
      <c r="S70" s="59">
        <v>5.36</v>
      </c>
      <c r="T70" s="59">
        <v>5.827</v>
      </c>
      <c r="U70" s="59">
        <v>5.608</v>
      </c>
      <c r="V70" s="59">
        <v>4.34</v>
      </c>
      <c r="W70" s="59">
        <v>5.28375</v>
      </c>
      <c r="X70" s="47">
        <v>30</v>
      </c>
      <c r="Y70" s="48">
        <v>0</v>
      </c>
    </row>
    <row r="71" spans="1:25" ht="12.75">
      <c r="A71" s="47">
        <v>2</v>
      </c>
      <c r="B71" s="47">
        <v>15</v>
      </c>
      <c r="C71" s="47" t="s">
        <v>123</v>
      </c>
      <c r="D71" s="47" t="s">
        <v>124</v>
      </c>
      <c r="E71" s="46" t="s">
        <v>45</v>
      </c>
      <c r="F71" s="48" t="s">
        <v>189</v>
      </c>
      <c r="G71" s="47">
        <v>48</v>
      </c>
      <c r="H71" s="47">
        <v>47</v>
      </c>
      <c r="I71" s="47">
        <v>46</v>
      </c>
      <c r="J71" s="47">
        <v>141</v>
      </c>
      <c r="K71" s="47">
        <v>31</v>
      </c>
      <c r="L71" s="48">
        <v>0</v>
      </c>
      <c r="M71" s="80"/>
      <c r="N71" s="47">
        <v>2</v>
      </c>
      <c r="O71" s="47">
        <v>15</v>
      </c>
      <c r="P71" s="47" t="s">
        <v>123</v>
      </c>
      <c r="Q71" s="47" t="s">
        <v>124</v>
      </c>
      <c r="R71" s="46" t="s">
        <v>45</v>
      </c>
      <c r="S71" s="61" t="s">
        <v>189</v>
      </c>
      <c r="T71" s="59">
        <v>1.947</v>
      </c>
      <c r="U71" s="59">
        <v>3.294</v>
      </c>
      <c r="V71" s="59">
        <v>3.265</v>
      </c>
      <c r="W71" s="61" t="s">
        <v>189</v>
      </c>
      <c r="X71" s="47">
        <v>31</v>
      </c>
      <c r="Y71" s="48">
        <v>0</v>
      </c>
    </row>
    <row r="72" spans="1:25" ht="12.75">
      <c r="A72" s="47">
        <v>2</v>
      </c>
      <c r="B72" s="47">
        <v>5</v>
      </c>
      <c r="C72" s="47" t="s">
        <v>123</v>
      </c>
      <c r="D72" s="47" t="s">
        <v>124</v>
      </c>
      <c r="E72" s="46" t="s">
        <v>134</v>
      </c>
      <c r="F72" s="47">
        <v>44</v>
      </c>
      <c r="G72" s="47">
        <v>43</v>
      </c>
      <c r="H72" s="47">
        <v>43</v>
      </c>
      <c r="I72" s="48" t="s">
        <v>189</v>
      </c>
      <c r="J72" s="48" t="s">
        <v>189</v>
      </c>
      <c r="K72" s="47">
        <v>32</v>
      </c>
      <c r="L72" s="48">
        <v>0</v>
      </c>
      <c r="M72" s="80"/>
      <c r="N72" s="47">
        <v>2</v>
      </c>
      <c r="O72" s="47">
        <v>5</v>
      </c>
      <c r="P72" s="47" t="s">
        <v>123</v>
      </c>
      <c r="Q72" s="47" t="s">
        <v>124</v>
      </c>
      <c r="R72" s="46" t="s">
        <v>134</v>
      </c>
      <c r="S72" s="59">
        <v>5.205</v>
      </c>
      <c r="T72" s="59">
        <v>5.545</v>
      </c>
      <c r="U72" s="59">
        <v>3.397</v>
      </c>
      <c r="V72" s="61" t="s">
        <v>189</v>
      </c>
      <c r="W72" s="61" t="s">
        <v>189</v>
      </c>
      <c r="X72" s="47">
        <v>32</v>
      </c>
      <c r="Y72" s="48">
        <v>0</v>
      </c>
    </row>
    <row r="73" spans="1:25" ht="12.75">
      <c r="A73" s="47">
        <v>3</v>
      </c>
      <c r="B73" s="47">
        <v>9</v>
      </c>
      <c r="C73" s="47" t="s">
        <v>123</v>
      </c>
      <c r="D73" s="47" t="s">
        <v>124</v>
      </c>
      <c r="E73" s="46" t="s">
        <v>139</v>
      </c>
      <c r="F73" s="47">
        <v>36</v>
      </c>
      <c r="G73" s="47">
        <v>41</v>
      </c>
      <c r="H73" s="48" t="s">
        <v>189</v>
      </c>
      <c r="I73" s="47">
        <v>44</v>
      </c>
      <c r="J73" s="48" t="s">
        <v>189</v>
      </c>
      <c r="K73" s="47">
        <v>33</v>
      </c>
      <c r="L73" s="48">
        <v>0</v>
      </c>
      <c r="M73" s="80"/>
      <c r="N73" s="47">
        <v>3</v>
      </c>
      <c r="O73" s="47">
        <v>9</v>
      </c>
      <c r="P73" s="47" t="s">
        <v>123</v>
      </c>
      <c r="Q73" s="47" t="s">
        <v>124</v>
      </c>
      <c r="R73" s="46" t="s">
        <v>139</v>
      </c>
      <c r="S73" s="59">
        <v>5.151</v>
      </c>
      <c r="T73" s="59">
        <v>6.409</v>
      </c>
      <c r="U73" s="61" t="s">
        <v>189</v>
      </c>
      <c r="V73" s="59">
        <v>3.386</v>
      </c>
      <c r="W73" s="61" t="s">
        <v>189</v>
      </c>
      <c r="X73" s="47">
        <v>33</v>
      </c>
      <c r="Y73" s="48">
        <v>0</v>
      </c>
    </row>
    <row r="74" spans="1:25" ht="12.75">
      <c r="A74" s="47">
        <v>1</v>
      </c>
      <c r="B74" s="47">
        <v>4</v>
      </c>
      <c r="C74" s="47" t="s">
        <v>123</v>
      </c>
      <c r="D74" s="47" t="s">
        <v>124</v>
      </c>
      <c r="E74" s="46" t="s">
        <v>99</v>
      </c>
      <c r="F74" s="47">
        <v>47</v>
      </c>
      <c r="G74" s="47">
        <v>42</v>
      </c>
      <c r="H74" s="48" t="s">
        <v>189</v>
      </c>
      <c r="I74" s="48" t="s">
        <v>189</v>
      </c>
      <c r="J74" s="48" t="s">
        <v>189</v>
      </c>
      <c r="K74" s="47">
        <v>34</v>
      </c>
      <c r="L74" s="48">
        <v>0</v>
      </c>
      <c r="M74" s="80"/>
      <c r="N74" s="47">
        <v>1</v>
      </c>
      <c r="O74" s="47">
        <v>4</v>
      </c>
      <c r="P74" s="47" t="s">
        <v>123</v>
      </c>
      <c r="Q74" s="47" t="s">
        <v>124</v>
      </c>
      <c r="R74" s="46" t="s">
        <v>99</v>
      </c>
      <c r="S74" s="59">
        <v>2.114</v>
      </c>
      <c r="T74" s="59">
        <v>5.074</v>
      </c>
      <c r="U74" s="61" t="s">
        <v>189</v>
      </c>
      <c r="V74" s="61" t="s">
        <v>189</v>
      </c>
      <c r="W74" s="61" t="s">
        <v>189</v>
      </c>
      <c r="X74" s="47">
        <v>34</v>
      </c>
      <c r="Y74" s="48">
        <v>0</v>
      </c>
    </row>
    <row r="75" spans="1:25" ht="12.75">
      <c r="A75" s="47">
        <v>3</v>
      </c>
      <c r="B75" s="47">
        <v>14</v>
      </c>
      <c r="C75" s="47" t="s">
        <v>136</v>
      </c>
      <c r="D75" s="47" t="s">
        <v>124</v>
      </c>
      <c r="E75" s="46" t="s">
        <v>137</v>
      </c>
      <c r="F75" s="47">
        <v>44</v>
      </c>
      <c r="G75" s="47">
        <v>42</v>
      </c>
      <c r="H75" s="47">
        <v>45</v>
      </c>
      <c r="I75" s="47">
        <v>38</v>
      </c>
      <c r="J75" s="47">
        <v>169</v>
      </c>
      <c r="K75" s="47">
        <v>35</v>
      </c>
      <c r="L75" s="48">
        <v>0</v>
      </c>
      <c r="M75" s="80"/>
      <c r="N75" s="47">
        <v>3</v>
      </c>
      <c r="O75" s="47">
        <v>14</v>
      </c>
      <c r="P75" s="47" t="s">
        <v>136</v>
      </c>
      <c r="Q75" s="47" t="s">
        <v>124</v>
      </c>
      <c r="R75" s="46" t="s">
        <v>137</v>
      </c>
      <c r="S75" s="59">
        <v>5.524</v>
      </c>
      <c r="T75" s="59">
        <v>4.703</v>
      </c>
      <c r="U75" s="59">
        <v>2.809</v>
      </c>
      <c r="V75" s="59">
        <v>3.606</v>
      </c>
      <c r="W75" s="59">
        <v>4.160500000000001</v>
      </c>
      <c r="X75" s="47">
        <v>35</v>
      </c>
      <c r="Y75" s="48">
        <v>0</v>
      </c>
    </row>
  </sheetData>
  <sheetProtection/>
  <mergeCells count="10">
    <mergeCell ref="N39:R39"/>
    <mergeCell ref="A38:L38"/>
    <mergeCell ref="N38:Y38"/>
    <mergeCell ref="M38:M75"/>
    <mergeCell ref="A39:E39"/>
    <mergeCell ref="M1:M36"/>
    <mergeCell ref="N2:R2"/>
    <mergeCell ref="A1:L1"/>
    <mergeCell ref="N1:Y1"/>
    <mergeCell ref="A2:E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K33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8" max="8" width="16.57421875" style="0" bestFit="1" customWidth="1"/>
    <col min="11" max="11" width="10.7109375" style="0" bestFit="1" customWidth="1"/>
  </cols>
  <sheetData>
    <row r="1" spans="1:11" ht="12.75">
      <c r="A1" s="85" t="s">
        <v>191</v>
      </c>
      <c r="B1" s="85"/>
      <c r="C1" s="85"/>
      <c r="D1" s="85"/>
      <c r="E1" s="85"/>
      <c r="F1" s="85"/>
      <c r="G1" s="85"/>
      <c r="H1" s="66" t="s">
        <v>0</v>
      </c>
      <c r="I1" s="67" t="s">
        <v>193</v>
      </c>
      <c r="J1" s="67" t="s">
        <v>192</v>
      </c>
      <c r="K1" s="67" t="s">
        <v>194</v>
      </c>
    </row>
    <row r="2" spans="1:11" ht="12.75">
      <c r="A2" s="86" t="s">
        <v>118</v>
      </c>
      <c r="B2" s="85"/>
      <c r="C2" s="85"/>
      <c r="D2" s="85"/>
      <c r="E2" s="85"/>
      <c r="F2" s="85"/>
      <c r="G2" s="85"/>
      <c r="H2" s="66" t="s">
        <v>113</v>
      </c>
      <c r="I2" s="65">
        <v>5</v>
      </c>
      <c r="J2" s="65">
        <v>3</v>
      </c>
      <c r="K2" s="65">
        <v>8</v>
      </c>
    </row>
    <row r="3" spans="1:11" ht="12.75">
      <c r="A3" s="87" t="s">
        <v>195</v>
      </c>
      <c r="B3" s="87"/>
      <c r="C3" s="87"/>
      <c r="D3" s="87"/>
      <c r="E3" s="87"/>
      <c r="F3" s="87"/>
      <c r="G3" s="87"/>
      <c r="H3" s="66" t="s">
        <v>118</v>
      </c>
      <c r="I3" s="65">
        <v>3</v>
      </c>
      <c r="J3" s="65">
        <v>26</v>
      </c>
      <c r="K3" s="65">
        <v>29</v>
      </c>
    </row>
    <row r="4" spans="1:11" ht="12.75">
      <c r="A4" s="88" t="s">
        <v>132</v>
      </c>
      <c r="B4" s="87"/>
      <c r="C4" s="87"/>
      <c r="D4" s="87"/>
      <c r="E4" s="87"/>
      <c r="F4" s="87"/>
      <c r="G4" s="87"/>
      <c r="H4" s="46" t="s">
        <v>117</v>
      </c>
      <c r="I4" s="47">
        <v>16</v>
      </c>
      <c r="J4" s="47">
        <v>14</v>
      </c>
      <c r="K4" s="47">
        <v>30</v>
      </c>
    </row>
    <row r="5" spans="1:11" ht="12.75">
      <c r="A5" s="89" t="s">
        <v>196</v>
      </c>
      <c r="B5" s="89"/>
      <c r="C5" s="89"/>
      <c r="D5" s="89"/>
      <c r="E5" s="89"/>
      <c r="F5" s="89"/>
      <c r="G5" s="89"/>
      <c r="H5" s="46" t="s">
        <v>29</v>
      </c>
      <c r="I5" s="47">
        <v>18</v>
      </c>
      <c r="J5" s="47">
        <v>22</v>
      </c>
      <c r="K5" s="47">
        <v>40</v>
      </c>
    </row>
    <row r="6" spans="1:11" ht="12.75">
      <c r="A6" s="89" t="s">
        <v>197</v>
      </c>
      <c r="B6" s="89"/>
      <c r="C6" s="89"/>
      <c r="D6" s="89"/>
      <c r="E6" s="89"/>
      <c r="F6" s="89"/>
      <c r="G6" s="89"/>
      <c r="H6" s="46" t="s">
        <v>89</v>
      </c>
      <c r="I6" s="47">
        <v>27</v>
      </c>
      <c r="J6" s="47">
        <v>17</v>
      </c>
      <c r="K6" s="47">
        <v>44</v>
      </c>
    </row>
    <row r="7" spans="1:11" ht="12.75">
      <c r="A7" s="68"/>
      <c r="B7" s="68"/>
      <c r="C7" s="68"/>
      <c r="D7" s="68"/>
      <c r="E7" s="68"/>
      <c r="F7" s="68"/>
      <c r="G7" s="68"/>
      <c r="H7" s="46" t="s">
        <v>132</v>
      </c>
      <c r="I7" s="47">
        <v>41</v>
      </c>
      <c r="J7" s="47">
        <v>3</v>
      </c>
      <c r="K7" s="47">
        <v>44</v>
      </c>
    </row>
    <row r="8" spans="1:11" ht="12.75">
      <c r="A8" s="68"/>
      <c r="B8" s="68"/>
      <c r="C8" s="68"/>
      <c r="D8" s="68"/>
      <c r="E8" s="68"/>
      <c r="F8" s="68"/>
      <c r="G8" s="68"/>
      <c r="H8" s="46" t="s">
        <v>50</v>
      </c>
      <c r="I8" s="47">
        <v>32</v>
      </c>
      <c r="J8" s="47">
        <v>15</v>
      </c>
      <c r="K8" s="47">
        <v>47</v>
      </c>
    </row>
    <row r="9" spans="1:11" ht="12.75">
      <c r="A9" s="68"/>
      <c r="B9" s="68"/>
      <c r="C9" s="68"/>
      <c r="D9" s="68"/>
      <c r="E9" s="68"/>
      <c r="F9" s="68"/>
      <c r="G9" s="68"/>
      <c r="H9" s="46" t="s">
        <v>87</v>
      </c>
      <c r="I9" s="47">
        <v>34</v>
      </c>
      <c r="J9" s="47">
        <v>14</v>
      </c>
      <c r="K9" s="47">
        <v>48</v>
      </c>
    </row>
    <row r="10" spans="1:11" ht="12.75">
      <c r="A10" s="68"/>
      <c r="B10" s="68"/>
      <c r="C10" s="68"/>
      <c r="D10" s="68"/>
      <c r="E10" s="68"/>
      <c r="F10" s="68"/>
      <c r="G10" s="68"/>
      <c r="H10" s="46" t="s">
        <v>102</v>
      </c>
      <c r="I10" s="47">
        <v>19</v>
      </c>
      <c r="J10" s="47">
        <v>29</v>
      </c>
      <c r="K10" s="47">
        <v>48</v>
      </c>
    </row>
    <row r="11" spans="1:11" ht="12.75">
      <c r="A11" s="68"/>
      <c r="B11" s="68"/>
      <c r="C11" s="68"/>
      <c r="D11" s="68"/>
      <c r="E11" s="68"/>
      <c r="F11" s="68"/>
      <c r="G11" s="68"/>
      <c r="H11" s="46" t="s">
        <v>97</v>
      </c>
      <c r="I11" s="47">
        <v>39</v>
      </c>
      <c r="J11" s="47">
        <v>11</v>
      </c>
      <c r="K11" s="47">
        <v>50</v>
      </c>
    </row>
    <row r="12" spans="1:11" ht="12.75">
      <c r="A12" s="68"/>
      <c r="B12" s="68"/>
      <c r="C12" s="68"/>
      <c r="D12" s="68"/>
      <c r="E12" s="68"/>
      <c r="F12" s="68"/>
      <c r="G12" s="68"/>
      <c r="H12" s="46" t="s">
        <v>115</v>
      </c>
      <c r="I12" s="47">
        <v>31</v>
      </c>
      <c r="J12" s="47">
        <v>23</v>
      </c>
      <c r="K12" s="47">
        <v>54</v>
      </c>
    </row>
    <row r="13" spans="1:11" ht="12.75">
      <c r="A13" s="68"/>
      <c r="B13" s="68"/>
      <c r="C13" s="68"/>
      <c r="D13" s="68"/>
      <c r="E13" s="68"/>
      <c r="F13" s="68"/>
      <c r="G13" s="68"/>
      <c r="H13" s="46" t="s">
        <v>129</v>
      </c>
      <c r="I13" s="47">
        <v>15</v>
      </c>
      <c r="J13" s="47">
        <v>41</v>
      </c>
      <c r="K13" s="47">
        <v>56</v>
      </c>
    </row>
    <row r="14" spans="1:11" ht="12.75">
      <c r="A14" s="68"/>
      <c r="B14" s="68"/>
      <c r="C14" s="68"/>
      <c r="D14" s="68"/>
      <c r="E14" s="68"/>
      <c r="F14" s="68"/>
      <c r="G14" s="68"/>
      <c r="H14" s="49" t="s">
        <v>62</v>
      </c>
      <c r="I14" s="47">
        <v>26</v>
      </c>
      <c r="J14" s="47">
        <v>31</v>
      </c>
      <c r="K14" s="47">
        <v>57</v>
      </c>
    </row>
    <row r="15" spans="1:11" ht="12.75">
      <c r="A15" s="68"/>
      <c r="B15" s="68"/>
      <c r="C15" s="68"/>
      <c r="D15" s="68"/>
      <c r="E15" s="68"/>
      <c r="F15" s="68"/>
      <c r="G15" s="68"/>
      <c r="H15" s="46" t="s">
        <v>110</v>
      </c>
      <c r="I15" s="47">
        <v>25</v>
      </c>
      <c r="J15" s="47">
        <v>32</v>
      </c>
      <c r="K15" s="47">
        <v>57</v>
      </c>
    </row>
    <row r="16" spans="1:11" ht="12.75">
      <c r="A16" s="68"/>
      <c r="B16" s="68"/>
      <c r="C16" s="68"/>
      <c r="D16" s="68"/>
      <c r="E16" s="68"/>
      <c r="F16" s="68"/>
      <c r="G16" s="68"/>
      <c r="H16" s="46" t="s">
        <v>69</v>
      </c>
      <c r="I16" s="47">
        <v>35</v>
      </c>
      <c r="J16" s="47">
        <v>24</v>
      </c>
      <c r="K16" s="47">
        <v>59</v>
      </c>
    </row>
    <row r="17" spans="1:11" ht="12.75">
      <c r="A17" s="68"/>
      <c r="B17" s="68"/>
      <c r="C17" s="68"/>
      <c r="D17" s="68"/>
      <c r="E17" s="68"/>
      <c r="F17" s="68"/>
      <c r="G17" s="68"/>
      <c r="H17" s="46" t="s">
        <v>88</v>
      </c>
      <c r="I17" s="47">
        <v>40</v>
      </c>
      <c r="J17" s="47">
        <v>23</v>
      </c>
      <c r="K17" s="47">
        <v>63</v>
      </c>
    </row>
    <row r="18" spans="1:11" ht="12.75">
      <c r="A18" s="68"/>
      <c r="B18" s="68"/>
      <c r="C18" s="68"/>
      <c r="D18" s="68"/>
      <c r="E18" s="68"/>
      <c r="F18" s="68"/>
      <c r="G18" s="68"/>
      <c r="H18" s="46" t="s">
        <v>130</v>
      </c>
      <c r="I18" s="47">
        <v>53</v>
      </c>
      <c r="J18" s="47">
        <v>14</v>
      </c>
      <c r="K18" s="47">
        <v>67</v>
      </c>
    </row>
    <row r="19" spans="1:11" ht="12.75">
      <c r="A19" s="68"/>
      <c r="B19" s="68"/>
      <c r="C19" s="68"/>
      <c r="D19" s="68"/>
      <c r="E19" s="68"/>
      <c r="F19" s="68"/>
      <c r="G19" s="68"/>
      <c r="H19" s="46" t="s">
        <v>112</v>
      </c>
      <c r="I19" s="47">
        <v>20</v>
      </c>
      <c r="J19" s="47">
        <v>47</v>
      </c>
      <c r="K19" s="47">
        <v>67</v>
      </c>
    </row>
    <row r="20" spans="1:11" ht="12.75">
      <c r="A20" s="68"/>
      <c r="B20" s="68"/>
      <c r="C20" s="68"/>
      <c r="D20" s="68"/>
      <c r="E20" s="68"/>
      <c r="F20" s="68"/>
      <c r="G20" s="68"/>
      <c r="H20" s="46" t="s">
        <v>92</v>
      </c>
      <c r="I20" s="47">
        <v>17</v>
      </c>
      <c r="J20" s="47">
        <v>52</v>
      </c>
      <c r="K20" s="47">
        <v>69</v>
      </c>
    </row>
    <row r="21" spans="1:11" ht="12.75">
      <c r="A21" s="68"/>
      <c r="B21" s="68"/>
      <c r="C21" s="68"/>
      <c r="D21" s="68"/>
      <c r="E21" s="68"/>
      <c r="F21" s="68"/>
      <c r="G21" s="68"/>
      <c r="H21" s="46" t="s">
        <v>67</v>
      </c>
      <c r="I21" s="47">
        <v>30</v>
      </c>
      <c r="J21" s="47">
        <v>40</v>
      </c>
      <c r="K21" s="47">
        <v>70</v>
      </c>
    </row>
    <row r="22" spans="1:11" ht="12.75">
      <c r="A22" s="68"/>
      <c r="B22" s="68"/>
      <c r="C22" s="68"/>
      <c r="D22" s="68"/>
      <c r="E22" s="68"/>
      <c r="F22" s="68"/>
      <c r="G22" s="68"/>
      <c r="H22" s="46" t="s">
        <v>38</v>
      </c>
      <c r="I22" s="47">
        <v>24</v>
      </c>
      <c r="J22" s="47">
        <v>47</v>
      </c>
      <c r="K22" s="47">
        <v>71</v>
      </c>
    </row>
    <row r="23" spans="1:11" ht="12.75">
      <c r="A23" s="68"/>
      <c r="B23" s="68"/>
      <c r="C23" s="68"/>
      <c r="D23" s="68"/>
      <c r="E23" s="68"/>
      <c r="F23" s="68"/>
      <c r="G23" s="68"/>
      <c r="H23" s="46" t="s">
        <v>81</v>
      </c>
      <c r="I23" s="47">
        <v>35</v>
      </c>
      <c r="J23" s="47">
        <v>38</v>
      </c>
      <c r="K23" s="47">
        <v>73</v>
      </c>
    </row>
    <row r="24" spans="1:11" ht="12.75">
      <c r="A24" s="68"/>
      <c r="B24" s="68"/>
      <c r="C24" s="68"/>
      <c r="D24" s="68"/>
      <c r="E24" s="68"/>
      <c r="F24" s="68"/>
      <c r="G24" s="68"/>
      <c r="H24" s="46" t="s">
        <v>106</v>
      </c>
      <c r="I24" s="47">
        <v>24</v>
      </c>
      <c r="J24" s="47">
        <v>49</v>
      </c>
      <c r="K24" s="47">
        <v>73</v>
      </c>
    </row>
    <row r="25" spans="1:11" ht="12.75">
      <c r="A25" s="68"/>
      <c r="B25" s="68"/>
      <c r="C25" s="68"/>
      <c r="D25" s="68"/>
      <c r="E25" s="68"/>
      <c r="F25" s="68"/>
      <c r="G25" s="68"/>
      <c r="H25" s="46" t="s">
        <v>135</v>
      </c>
      <c r="I25" s="47">
        <v>53</v>
      </c>
      <c r="J25" s="47">
        <v>29</v>
      </c>
      <c r="K25" s="47">
        <v>82</v>
      </c>
    </row>
    <row r="26" spans="1:11" ht="12.75">
      <c r="A26" s="68"/>
      <c r="B26" s="68"/>
      <c r="C26" s="68"/>
      <c r="D26" s="68"/>
      <c r="E26" s="68"/>
      <c r="F26" s="68"/>
      <c r="G26" s="68"/>
      <c r="H26" s="46" t="s">
        <v>107</v>
      </c>
      <c r="I26" s="47">
        <v>34</v>
      </c>
      <c r="J26" s="47">
        <v>55</v>
      </c>
      <c r="K26" s="47">
        <v>89</v>
      </c>
    </row>
    <row r="27" spans="1:11" ht="12.75">
      <c r="A27" s="68"/>
      <c r="B27" s="68"/>
      <c r="C27" s="68"/>
      <c r="D27" s="68"/>
      <c r="E27" s="68"/>
      <c r="F27" s="68"/>
      <c r="G27" s="68"/>
      <c r="H27" s="46" t="s">
        <v>131</v>
      </c>
      <c r="I27" s="47">
        <v>45</v>
      </c>
      <c r="J27" s="47">
        <v>48</v>
      </c>
      <c r="K27" s="47">
        <v>93</v>
      </c>
    </row>
    <row r="28" spans="1:11" ht="12.75">
      <c r="A28" s="68"/>
      <c r="B28" s="68"/>
      <c r="C28" s="68"/>
      <c r="D28" s="68"/>
      <c r="E28" s="68"/>
      <c r="F28" s="68"/>
      <c r="G28" s="68"/>
      <c r="H28" s="46" t="s">
        <v>77</v>
      </c>
      <c r="I28" s="47">
        <v>53</v>
      </c>
      <c r="J28" s="47">
        <v>44</v>
      </c>
      <c r="K28" s="47">
        <v>97</v>
      </c>
    </row>
    <row r="29" spans="1:11" ht="12.75">
      <c r="A29" s="68"/>
      <c r="B29" s="68"/>
      <c r="C29" s="68"/>
      <c r="D29" s="68"/>
      <c r="E29" s="68"/>
      <c r="F29" s="68"/>
      <c r="G29" s="68"/>
      <c r="H29" s="46" t="s">
        <v>45</v>
      </c>
      <c r="I29" s="47">
        <v>37</v>
      </c>
      <c r="J29" s="47">
        <v>62</v>
      </c>
      <c r="K29" s="47">
        <v>99</v>
      </c>
    </row>
    <row r="30" spans="1:11" ht="12.75">
      <c r="A30" s="68"/>
      <c r="B30" s="68"/>
      <c r="C30" s="68"/>
      <c r="D30" s="68"/>
      <c r="E30" s="68"/>
      <c r="F30" s="68"/>
      <c r="G30" s="68"/>
      <c r="H30" s="46" t="s">
        <v>54</v>
      </c>
      <c r="I30" s="47">
        <v>43</v>
      </c>
      <c r="J30" s="47">
        <v>57</v>
      </c>
      <c r="K30" s="47">
        <v>100</v>
      </c>
    </row>
    <row r="31" spans="1:11" ht="12.75">
      <c r="A31" s="68"/>
      <c r="B31" s="68"/>
      <c r="C31" s="68"/>
      <c r="D31" s="68"/>
      <c r="E31" s="68"/>
      <c r="F31" s="68"/>
      <c r="G31" s="68"/>
      <c r="H31" s="46" t="s">
        <v>128</v>
      </c>
      <c r="I31" s="47">
        <v>58</v>
      </c>
      <c r="J31" s="47">
        <v>68</v>
      </c>
      <c r="K31" s="47">
        <v>126</v>
      </c>
    </row>
    <row r="32" spans="1:11" ht="12.75">
      <c r="A32" s="68"/>
      <c r="B32" s="68"/>
      <c r="C32" s="68"/>
      <c r="D32" s="68"/>
      <c r="E32" s="68"/>
      <c r="F32" s="68"/>
      <c r="G32" s="68"/>
      <c r="H32" s="46" t="s">
        <v>139</v>
      </c>
      <c r="I32" s="47">
        <v>63</v>
      </c>
      <c r="J32" s="47">
        <v>66</v>
      </c>
      <c r="K32" s="47">
        <v>129</v>
      </c>
    </row>
    <row r="33" spans="1:11" ht="12.75">
      <c r="A33" s="68"/>
      <c r="B33" s="68"/>
      <c r="C33" s="68"/>
      <c r="D33" s="68"/>
      <c r="E33" s="68"/>
      <c r="F33" s="68"/>
      <c r="G33" s="68"/>
      <c r="H33" s="46" t="s">
        <v>134</v>
      </c>
      <c r="I33" s="47">
        <v>66</v>
      </c>
      <c r="J33" s="47">
        <v>64</v>
      </c>
      <c r="K33" s="47">
        <v>130</v>
      </c>
    </row>
  </sheetData>
  <sheetProtection/>
  <mergeCells count="6">
    <mergeCell ref="A5:G5"/>
    <mergeCell ref="A6:G6"/>
    <mergeCell ref="A1:G1"/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Tommy Williams</dc:creator>
  <cp:keywords/>
  <dc:description/>
  <cp:lastModifiedBy> Paul McMenamin</cp:lastModifiedBy>
  <cp:lastPrinted>2013-06-08T19:44:16Z</cp:lastPrinted>
  <dcterms:created xsi:type="dcterms:W3CDTF">2009-10-11T17:29:46Z</dcterms:created>
  <dcterms:modified xsi:type="dcterms:W3CDTF">2013-06-26T23:41:09Z</dcterms:modified>
  <cp:category/>
  <cp:version/>
  <cp:contentType/>
  <cp:contentStatus/>
</cp:coreProperties>
</file>